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E15ED718-1D90-43DE-A8A3-7C90D174AC99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articipants" sheetId="1" r:id="rId1"/>
    <sheet name="100-110m hurdles" sheetId="2" r:id="rId2"/>
    <sheet name="4X800r" sheetId="3" r:id="rId3"/>
    <sheet name="100- All" sheetId="4" r:id="rId4"/>
    <sheet name="1600mm - ALL" sheetId="5" r:id="rId5"/>
    <sheet name="4x100 - ALL" sheetId="6" r:id="rId6"/>
    <sheet name="400 - All" sheetId="7" r:id="rId7"/>
    <sheet name="200-H" sheetId="8" r:id="rId8"/>
    <sheet name="800 - ALL" sheetId="9" r:id="rId9"/>
    <sheet name="200 - All" sheetId="10" r:id="rId10"/>
    <sheet name="3200-ALL" sheetId="11" r:id="rId11"/>
    <sheet name="4x400 - ALL" sheetId="12" r:id="rId12"/>
    <sheet name="TRIPLE JUMP" sheetId="13" r:id="rId13"/>
    <sheet name="SHOT PUT" sheetId="14" r:id="rId14"/>
    <sheet name="DISCUS" sheetId="15" r:id="rId15"/>
    <sheet name="Turbo Jav" sheetId="16" r:id="rId16"/>
    <sheet name="LONG JUMP" sheetId="17" r:id="rId17"/>
    <sheet name="Team Results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3" i="15" l="1"/>
  <c r="Z54" i="15"/>
  <c r="Z55" i="15"/>
  <c r="Z52" i="15"/>
  <c r="Z112" i="17"/>
  <c r="Z113" i="17"/>
  <c r="Z114" i="17"/>
  <c r="Z111" i="17"/>
  <c r="Z25" i="12" l="1"/>
  <c r="Z26" i="12"/>
  <c r="Z27" i="12"/>
  <c r="Z24" i="12"/>
  <c r="Z87" i="10"/>
  <c r="Z88" i="10"/>
  <c r="Z89" i="10"/>
  <c r="Z86" i="10"/>
  <c r="Z77" i="7"/>
  <c r="Z78" i="7"/>
  <c r="Z79" i="7"/>
  <c r="Z76" i="7"/>
  <c r="K48" i="7"/>
  <c r="K49" i="7" s="1"/>
  <c r="K50" i="7" s="1"/>
  <c r="K51" i="7" s="1"/>
  <c r="K52" i="7" s="1"/>
  <c r="K53" i="7" s="1"/>
  <c r="K54" i="7" s="1"/>
  <c r="K55" i="7" s="1"/>
  <c r="K56" i="7" s="1"/>
  <c r="K57" i="7" s="1"/>
  <c r="K58" i="7" s="1"/>
  <c r="K59" i="7" s="1"/>
  <c r="K60" i="7" s="1"/>
  <c r="K61" i="7" s="1"/>
  <c r="K62" i="7" s="1"/>
  <c r="K63" i="7" s="1"/>
  <c r="K38" i="7"/>
  <c r="K39" i="7" s="1"/>
  <c r="K40" i="7" s="1"/>
  <c r="K41" i="7" s="1"/>
  <c r="K42" i="7" s="1"/>
  <c r="K43" i="7" s="1"/>
  <c r="K44" i="7" s="1"/>
  <c r="K45" i="7" s="1"/>
  <c r="K18" i="7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" i="7"/>
  <c r="K4" i="7" s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J18" i="8"/>
  <c r="K62" i="10"/>
  <c r="K63" i="10" s="1"/>
  <c r="K64" i="10" s="1"/>
  <c r="K65" i="10" s="1"/>
  <c r="K66" i="10" s="1"/>
  <c r="K67" i="10" s="1"/>
  <c r="K68" i="10" s="1"/>
  <c r="K69" i="10" s="1"/>
  <c r="K70" i="10" s="1"/>
  <c r="K71" i="10" s="1"/>
  <c r="K72" i="10" s="1"/>
  <c r="K73" i="10" s="1"/>
  <c r="K74" i="10" s="1"/>
  <c r="K75" i="10" s="1"/>
  <c r="K76" i="10" s="1"/>
  <c r="K77" i="10" s="1"/>
  <c r="K78" i="10" s="1"/>
  <c r="K79" i="10" s="1"/>
  <c r="K80" i="10" s="1"/>
  <c r="K81" i="10" s="1"/>
  <c r="K82" i="10" s="1"/>
  <c r="K53" i="10"/>
  <c r="K54" i="10" s="1"/>
  <c r="K55" i="10" s="1"/>
  <c r="K56" i="10" s="1"/>
  <c r="K57" i="10" s="1"/>
  <c r="K58" i="10" s="1"/>
  <c r="K59" i="10" s="1"/>
  <c r="K24" i="10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K41" i="10" s="1"/>
  <c r="K42" i="10" s="1"/>
  <c r="K43" i="10" s="1"/>
  <c r="K44" i="10" s="1"/>
  <c r="K45" i="10" s="1"/>
  <c r="K46" i="10" s="1"/>
  <c r="K47" i="10" s="1"/>
  <c r="K48" i="10" s="1"/>
  <c r="K49" i="10" s="1"/>
  <c r="K50" i="10" s="1"/>
  <c r="K3" i="10"/>
  <c r="K4" i="10" s="1"/>
  <c r="K5" i="10" s="1"/>
  <c r="K6" i="10" s="1"/>
  <c r="K7" i="10" s="1"/>
  <c r="K8" i="10" s="1"/>
  <c r="K9" i="10" s="1"/>
  <c r="K10" i="10" s="1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78" i="4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65" i="4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29" i="4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11" i="5"/>
  <c r="K12" i="5" s="1"/>
  <c r="K13" i="5" s="1"/>
  <c r="K14" i="5" s="1"/>
  <c r="K15" i="5" s="1"/>
  <c r="K16" i="5" s="1"/>
  <c r="K17" i="5" s="1"/>
  <c r="K18" i="5" s="1"/>
  <c r="K10" i="9"/>
  <c r="K11" i="9" s="1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K22" i="9" s="1"/>
  <c r="L72" i="17"/>
  <c r="L73" i="17" s="1"/>
  <c r="L74" i="17" s="1"/>
  <c r="L75" i="17" s="1"/>
  <c r="L76" i="17" s="1"/>
  <c r="L77" i="17" s="1"/>
  <c r="L81" i="17" s="1"/>
  <c r="L82" i="17" s="1"/>
  <c r="L83" i="17" s="1"/>
  <c r="L84" i="17" s="1"/>
  <c r="L85" i="17" s="1"/>
  <c r="L86" i="17" s="1"/>
  <c r="L87" i="17" s="1"/>
  <c r="L88" i="17" s="1"/>
  <c r="L89" i="17" s="1"/>
  <c r="L90" i="17" s="1"/>
  <c r="L91" i="17" s="1"/>
  <c r="L92" i="17" s="1"/>
  <c r="L93" i="17" s="1"/>
  <c r="L94" i="17" s="1"/>
  <c r="L95" i="17" s="1"/>
  <c r="L96" i="17" s="1"/>
  <c r="L97" i="17" s="1"/>
  <c r="L98" i="17" s="1"/>
  <c r="L99" i="17" s="1"/>
  <c r="L100" i="17" s="1"/>
  <c r="L101" i="17" s="1"/>
  <c r="L102" i="17" s="1"/>
  <c r="L103" i="17" s="1"/>
  <c r="L104" i="17" s="1"/>
  <c r="L105" i="17" s="1"/>
  <c r="L43" i="17"/>
  <c r="L44" i="17" s="1"/>
  <c r="L45" i="17" s="1"/>
  <c r="L46" i="17" s="1"/>
  <c r="L47" i="17" s="1"/>
  <c r="L48" i="17" s="1"/>
  <c r="L49" i="17" s="1"/>
  <c r="L50" i="17" s="1"/>
  <c r="L51" i="17" s="1"/>
  <c r="L52" i="17" s="1"/>
  <c r="L53" i="17" s="1"/>
  <c r="L54" i="17" s="1"/>
  <c r="L55" i="17" s="1"/>
  <c r="L56" i="17" s="1"/>
  <c r="L57" i="17" s="1"/>
  <c r="L58" i="17" s="1"/>
  <c r="L59" i="17" s="1"/>
  <c r="L60" i="17" s="1"/>
  <c r="L61" i="17" s="1"/>
  <c r="L62" i="17" s="1"/>
  <c r="L63" i="17" s="1"/>
  <c r="L64" i="17" s="1"/>
  <c r="L65" i="17" s="1"/>
  <c r="L66" i="17" s="1"/>
  <c r="L67" i="17" s="1"/>
  <c r="L68" i="17" s="1"/>
  <c r="L69" i="17" s="1"/>
  <c r="L18" i="17"/>
  <c r="L19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L32" i="17" s="1"/>
  <c r="L33" i="17" s="1"/>
  <c r="L34" i="17" s="1"/>
  <c r="L35" i="17" s="1"/>
  <c r="L36" i="17" s="1"/>
  <c r="L37" i="17" s="1"/>
  <c r="L38" i="17" s="1"/>
  <c r="L39" i="17" s="1"/>
  <c r="L40" i="17" s="1"/>
  <c r="L15" i="17"/>
  <c r="L4" i="17"/>
  <c r="L5" i="17" s="1"/>
  <c r="L6" i="17" s="1"/>
  <c r="L7" i="17" s="1"/>
  <c r="L8" i="17" s="1"/>
  <c r="L9" i="17" s="1"/>
  <c r="L10" i="17" s="1"/>
  <c r="L11" i="17" s="1"/>
  <c r="L12" i="17" s="1"/>
  <c r="L57" i="16"/>
  <c r="L58" i="16" s="1"/>
  <c r="L59" i="16" s="1"/>
  <c r="L60" i="16" s="1"/>
  <c r="L61" i="16" s="1"/>
  <c r="L62" i="16" s="1"/>
  <c r="L63" i="16" s="1"/>
  <c r="L64" i="16" s="1"/>
  <c r="L65" i="16" s="1"/>
  <c r="L66" i="16" s="1"/>
  <c r="L67" i="16" s="1"/>
  <c r="L68" i="16" s="1"/>
  <c r="L69" i="16" s="1"/>
  <c r="L70" i="16" s="1"/>
  <c r="L71" i="16" s="1"/>
  <c r="L72" i="16" s="1"/>
  <c r="L41" i="16"/>
  <c r="L42" i="16" s="1"/>
  <c r="L43" i="16" s="1"/>
  <c r="L44" i="16" s="1"/>
  <c r="L45" i="16" s="1"/>
  <c r="L46" i="16" s="1"/>
  <c r="L47" i="16" s="1"/>
  <c r="L48" i="16" s="1"/>
  <c r="L49" i="16" s="1"/>
  <c r="L50" i="16" s="1"/>
  <c r="L51" i="16" s="1"/>
  <c r="L52" i="16" s="1"/>
  <c r="L53" i="16" s="1"/>
  <c r="L54" i="16" s="1"/>
  <c r="L4" i="16"/>
  <c r="L5" i="16" s="1"/>
  <c r="L6" i="16" s="1"/>
  <c r="L7" i="16" s="1"/>
  <c r="L8" i="16" s="1"/>
  <c r="L9" i="16" s="1"/>
  <c r="L10" i="16" s="1"/>
  <c r="L11" i="16" s="1"/>
  <c r="L12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5" i="16" s="1"/>
  <c r="L26" i="16" s="1"/>
  <c r="L27" i="16" s="1"/>
  <c r="L28" i="16" s="1"/>
  <c r="L29" i="16" s="1"/>
  <c r="L38" i="15"/>
  <c r="L39" i="15" s="1"/>
  <c r="L40" i="15" s="1"/>
  <c r="L41" i="15" s="1"/>
  <c r="L42" i="15" s="1"/>
  <c r="L43" i="15" s="1"/>
  <c r="L44" i="15" s="1"/>
  <c r="L45" i="15" s="1"/>
  <c r="L46" i="15" s="1"/>
  <c r="L47" i="15" s="1"/>
  <c r="L25" i="15"/>
  <c r="L26" i="15" s="1"/>
  <c r="L27" i="15" s="1"/>
  <c r="L28" i="15" s="1"/>
  <c r="L29" i="15" s="1"/>
  <c r="L30" i="15" s="1"/>
  <c r="L31" i="15" s="1"/>
  <c r="L32" i="15" s="1"/>
  <c r="L33" i="15" s="1"/>
  <c r="L34" i="15" s="1"/>
  <c r="L35" i="15" s="1"/>
  <c r="L3" i="15"/>
  <c r="L4" i="15" s="1"/>
  <c r="L5" i="15" s="1"/>
  <c r="L6" i="15" s="1"/>
  <c r="L7" i="15" s="1"/>
  <c r="L8" i="15" s="1"/>
  <c r="L9" i="15" s="1"/>
  <c r="L10" i="15" s="1"/>
  <c r="L11" i="15" s="1"/>
  <c r="L12" i="15" s="1"/>
  <c r="L13" i="15" s="1"/>
  <c r="L14" i="15" s="1"/>
  <c r="L15" i="15" s="1"/>
  <c r="K100" i="17"/>
  <c r="J100" i="17"/>
  <c r="I100" i="17"/>
  <c r="H100" i="17"/>
  <c r="G100" i="17"/>
  <c r="K64" i="17"/>
  <c r="J64" i="17"/>
  <c r="I64" i="17"/>
  <c r="H64" i="17"/>
  <c r="G64" i="17"/>
  <c r="K79" i="17"/>
  <c r="J79" i="17"/>
  <c r="I79" i="17"/>
  <c r="H79" i="17"/>
  <c r="G79" i="17"/>
  <c r="K92" i="17"/>
  <c r="J92" i="17"/>
  <c r="I92" i="17"/>
  <c r="H92" i="17"/>
  <c r="G92" i="17"/>
  <c r="K90" i="17"/>
  <c r="J90" i="17"/>
  <c r="I90" i="17"/>
  <c r="H90" i="17"/>
  <c r="G90" i="17"/>
  <c r="K85" i="17"/>
  <c r="J85" i="17"/>
  <c r="I85" i="17"/>
  <c r="H85" i="17"/>
  <c r="G85" i="17"/>
  <c r="K89" i="17"/>
  <c r="J89" i="17"/>
  <c r="I89" i="17"/>
  <c r="H89" i="17"/>
  <c r="G89" i="17"/>
  <c r="K49" i="17"/>
  <c r="J49" i="17"/>
  <c r="I49" i="17"/>
  <c r="H49" i="17"/>
  <c r="G49" i="17"/>
  <c r="K43" i="17"/>
  <c r="J43" i="17"/>
  <c r="I43" i="17"/>
  <c r="H43" i="17"/>
  <c r="G43" i="17"/>
  <c r="K45" i="17"/>
  <c r="J45" i="17"/>
  <c r="I45" i="17"/>
  <c r="H45" i="17"/>
  <c r="G45" i="17"/>
  <c r="K104" i="17"/>
  <c r="J104" i="17"/>
  <c r="I104" i="17"/>
  <c r="H104" i="17"/>
  <c r="G104" i="17"/>
  <c r="K73" i="17"/>
  <c r="J73" i="17"/>
  <c r="I73" i="17"/>
  <c r="H73" i="17"/>
  <c r="G73" i="17"/>
  <c r="K71" i="17"/>
  <c r="J71" i="17"/>
  <c r="I71" i="17"/>
  <c r="H71" i="17"/>
  <c r="G71" i="17"/>
  <c r="K93" i="17"/>
  <c r="J93" i="17"/>
  <c r="I93" i="17"/>
  <c r="H93" i="17"/>
  <c r="G93" i="17"/>
  <c r="K74" i="17"/>
  <c r="J74" i="17"/>
  <c r="I74" i="17"/>
  <c r="H74" i="17"/>
  <c r="G74" i="17"/>
  <c r="K82" i="17"/>
  <c r="J82" i="17"/>
  <c r="I82" i="17"/>
  <c r="H82" i="17"/>
  <c r="G82" i="17"/>
  <c r="K88" i="17"/>
  <c r="J88" i="17"/>
  <c r="I88" i="17"/>
  <c r="H88" i="17"/>
  <c r="G88" i="17"/>
  <c r="K72" i="17"/>
  <c r="J72" i="17"/>
  <c r="I72" i="17"/>
  <c r="H72" i="17"/>
  <c r="G72" i="17"/>
  <c r="K80" i="17"/>
  <c r="J80" i="17"/>
  <c r="I80" i="17"/>
  <c r="H80" i="17"/>
  <c r="G80" i="17"/>
  <c r="K61" i="17"/>
  <c r="J61" i="17"/>
  <c r="I61" i="17"/>
  <c r="H61" i="17"/>
  <c r="G61" i="17"/>
  <c r="K56" i="17"/>
  <c r="J56" i="17"/>
  <c r="I56" i="17"/>
  <c r="H56" i="17"/>
  <c r="G56" i="17"/>
  <c r="K44" i="17"/>
  <c r="J44" i="17"/>
  <c r="I44" i="17"/>
  <c r="H44" i="17"/>
  <c r="G44" i="17"/>
  <c r="K55" i="17"/>
  <c r="J55" i="17"/>
  <c r="I55" i="17"/>
  <c r="H55" i="17"/>
  <c r="G55" i="17"/>
  <c r="K60" i="17"/>
  <c r="J60" i="17"/>
  <c r="I60" i="17"/>
  <c r="H60" i="17"/>
  <c r="G60" i="17"/>
  <c r="K68" i="17"/>
  <c r="J68" i="17"/>
  <c r="I68" i="17"/>
  <c r="H68" i="17"/>
  <c r="G68" i="17"/>
  <c r="K62" i="17"/>
  <c r="J62" i="17"/>
  <c r="I62" i="17"/>
  <c r="H62" i="17"/>
  <c r="G62" i="17"/>
  <c r="K65" i="17"/>
  <c r="J65" i="17"/>
  <c r="I65" i="17"/>
  <c r="H65" i="17"/>
  <c r="G65" i="17"/>
  <c r="K51" i="17"/>
  <c r="J51" i="17"/>
  <c r="I51" i="17"/>
  <c r="H51" i="17"/>
  <c r="G51" i="17"/>
  <c r="K86" i="17"/>
  <c r="J86" i="17"/>
  <c r="I86" i="17"/>
  <c r="H86" i="17"/>
  <c r="G86" i="17"/>
  <c r="K103" i="17"/>
  <c r="J103" i="17"/>
  <c r="I103" i="17"/>
  <c r="H103" i="17"/>
  <c r="G103" i="17"/>
  <c r="K97" i="17"/>
  <c r="J97" i="17"/>
  <c r="I97" i="17"/>
  <c r="H97" i="17"/>
  <c r="G97" i="17"/>
  <c r="K98" i="17"/>
  <c r="J98" i="17"/>
  <c r="I98" i="17"/>
  <c r="H98" i="17"/>
  <c r="G98" i="17"/>
  <c r="K52" i="17"/>
  <c r="J52" i="17"/>
  <c r="I52" i="17"/>
  <c r="H52" i="17"/>
  <c r="G52" i="17"/>
  <c r="K69" i="17"/>
  <c r="J69" i="17"/>
  <c r="I69" i="17"/>
  <c r="H69" i="17"/>
  <c r="G69" i="17"/>
  <c r="K95" i="17"/>
  <c r="J95" i="17"/>
  <c r="I95" i="17"/>
  <c r="H95" i="17"/>
  <c r="G95" i="17"/>
  <c r="K102" i="17"/>
  <c r="J102" i="17"/>
  <c r="I102" i="17"/>
  <c r="H102" i="17"/>
  <c r="G102" i="17"/>
  <c r="K105" i="17"/>
  <c r="J105" i="17"/>
  <c r="I105" i="17"/>
  <c r="H105" i="17"/>
  <c r="G105" i="17"/>
  <c r="K63" i="17"/>
  <c r="J63" i="17"/>
  <c r="I63" i="17"/>
  <c r="H63" i="17"/>
  <c r="G63" i="17"/>
  <c r="K58" i="17"/>
  <c r="J58" i="17"/>
  <c r="I58" i="17"/>
  <c r="H58" i="17"/>
  <c r="G58" i="17"/>
  <c r="K67" i="17"/>
  <c r="J67" i="17"/>
  <c r="I67" i="17"/>
  <c r="H67" i="17"/>
  <c r="G67" i="17"/>
  <c r="K54" i="17"/>
  <c r="J54" i="17"/>
  <c r="I54" i="17"/>
  <c r="H54" i="17"/>
  <c r="G54" i="17"/>
  <c r="K48" i="17"/>
  <c r="J48" i="17"/>
  <c r="I48" i="17"/>
  <c r="H48" i="17"/>
  <c r="G48" i="17"/>
  <c r="K59" i="17"/>
  <c r="J59" i="17"/>
  <c r="I59" i="17"/>
  <c r="H59" i="17"/>
  <c r="G59" i="17"/>
  <c r="K76" i="17"/>
  <c r="J76" i="17"/>
  <c r="I76" i="17"/>
  <c r="H76" i="17"/>
  <c r="G76" i="17"/>
  <c r="K94" i="17"/>
  <c r="J94" i="17"/>
  <c r="I94" i="17"/>
  <c r="H94" i="17"/>
  <c r="G94" i="17"/>
  <c r="K75" i="17"/>
  <c r="J75" i="17"/>
  <c r="I75" i="17"/>
  <c r="H75" i="17"/>
  <c r="G75" i="17"/>
  <c r="K77" i="17"/>
  <c r="J77" i="17"/>
  <c r="I77" i="17"/>
  <c r="H77" i="17"/>
  <c r="G77" i="17"/>
  <c r="K99" i="17"/>
  <c r="J99" i="17"/>
  <c r="I99" i="17"/>
  <c r="H99" i="17"/>
  <c r="G99" i="17"/>
  <c r="K83" i="17"/>
  <c r="J83" i="17"/>
  <c r="I83" i="17"/>
  <c r="H83" i="17"/>
  <c r="G83" i="17"/>
  <c r="K57" i="17"/>
  <c r="J57" i="17"/>
  <c r="I57" i="17"/>
  <c r="H57" i="17"/>
  <c r="G57" i="17"/>
  <c r="K78" i="17"/>
  <c r="J78" i="17"/>
  <c r="I78" i="17"/>
  <c r="H78" i="17"/>
  <c r="G78" i="17"/>
  <c r="K87" i="17"/>
  <c r="J87" i="17"/>
  <c r="I87" i="17"/>
  <c r="H87" i="17"/>
  <c r="G87" i="17"/>
  <c r="K46" i="17"/>
  <c r="J46" i="17"/>
  <c r="I46" i="17"/>
  <c r="H46" i="17"/>
  <c r="G46" i="17"/>
  <c r="K42" i="17"/>
  <c r="J42" i="17"/>
  <c r="I42" i="17"/>
  <c r="H42" i="17"/>
  <c r="G42" i="17"/>
  <c r="K47" i="17"/>
  <c r="J47" i="17"/>
  <c r="I47" i="17"/>
  <c r="H47" i="17"/>
  <c r="G47" i="17"/>
  <c r="K91" i="17"/>
  <c r="J91" i="17"/>
  <c r="I91" i="17"/>
  <c r="H91" i="17"/>
  <c r="G91" i="17"/>
  <c r="K84" i="17"/>
  <c r="J84" i="17"/>
  <c r="I84" i="17"/>
  <c r="H84" i="17"/>
  <c r="G84" i="17"/>
  <c r="K96" i="17"/>
  <c r="J96" i="17"/>
  <c r="I96" i="17"/>
  <c r="H96" i="17"/>
  <c r="G96" i="17"/>
  <c r="K81" i="17"/>
  <c r="J81" i="17"/>
  <c r="I81" i="17"/>
  <c r="H81" i="17"/>
  <c r="G81" i="17"/>
  <c r="K101" i="17"/>
  <c r="J101" i="17"/>
  <c r="I101" i="17"/>
  <c r="H101" i="17"/>
  <c r="G101" i="17"/>
  <c r="K50" i="17"/>
  <c r="J50" i="17"/>
  <c r="I50" i="17"/>
  <c r="H50" i="17"/>
  <c r="G50" i="17"/>
  <c r="K53" i="17"/>
  <c r="J53" i="17"/>
  <c r="I53" i="17"/>
  <c r="H53" i="17"/>
  <c r="G53" i="17"/>
  <c r="K66" i="17"/>
  <c r="J66" i="17"/>
  <c r="I66" i="17"/>
  <c r="H66" i="17"/>
  <c r="G66" i="17"/>
  <c r="K29" i="17"/>
  <c r="J29" i="17"/>
  <c r="I29" i="17"/>
  <c r="H29" i="17"/>
  <c r="G29" i="17"/>
  <c r="K22" i="17"/>
  <c r="J22" i="17"/>
  <c r="I22" i="17"/>
  <c r="H22" i="17"/>
  <c r="G22" i="17"/>
  <c r="K20" i="17"/>
  <c r="J20" i="17"/>
  <c r="I20" i="17"/>
  <c r="H20" i="17"/>
  <c r="G20" i="17"/>
  <c r="K32" i="17"/>
  <c r="J32" i="17"/>
  <c r="I32" i="17"/>
  <c r="H32" i="17"/>
  <c r="G32" i="17"/>
  <c r="K35" i="17"/>
  <c r="J35" i="17"/>
  <c r="I35" i="17"/>
  <c r="H35" i="17"/>
  <c r="G35" i="17"/>
  <c r="K18" i="17"/>
  <c r="J18" i="17"/>
  <c r="I18" i="17"/>
  <c r="H18" i="17"/>
  <c r="G18" i="17"/>
  <c r="K3" i="17"/>
  <c r="J3" i="17"/>
  <c r="I3" i="17"/>
  <c r="H3" i="17"/>
  <c r="G3" i="17"/>
  <c r="K8" i="17"/>
  <c r="J8" i="17"/>
  <c r="I8" i="17"/>
  <c r="H8" i="17"/>
  <c r="G8" i="17"/>
  <c r="K10" i="17"/>
  <c r="J10" i="17"/>
  <c r="I10" i="17"/>
  <c r="H10" i="17"/>
  <c r="G10" i="17"/>
  <c r="K39" i="17"/>
  <c r="J39" i="17"/>
  <c r="I39" i="17"/>
  <c r="H39" i="17"/>
  <c r="G39" i="17"/>
  <c r="K12" i="17"/>
  <c r="J12" i="17"/>
  <c r="I12" i="17"/>
  <c r="H12" i="17"/>
  <c r="G12" i="17"/>
  <c r="K7" i="17"/>
  <c r="J7" i="17"/>
  <c r="I7" i="17"/>
  <c r="H7" i="17"/>
  <c r="G7" i="17"/>
  <c r="K34" i="17"/>
  <c r="J34" i="17"/>
  <c r="I34" i="17"/>
  <c r="H34" i="17"/>
  <c r="G34" i="17"/>
  <c r="K30" i="17"/>
  <c r="J30" i="17"/>
  <c r="I30" i="17"/>
  <c r="H30" i="17"/>
  <c r="G30" i="17"/>
  <c r="K16" i="17"/>
  <c r="J16" i="17"/>
  <c r="I16" i="17"/>
  <c r="H16" i="17"/>
  <c r="G16" i="17"/>
  <c r="K14" i="17"/>
  <c r="J14" i="17"/>
  <c r="I14" i="17"/>
  <c r="H14" i="17"/>
  <c r="G14" i="17"/>
  <c r="K11" i="17"/>
  <c r="J11" i="17"/>
  <c r="I11" i="17"/>
  <c r="H11" i="17"/>
  <c r="G11" i="17"/>
  <c r="K33" i="17"/>
  <c r="J33" i="17"/>
  <c r="I33" i="17"/>
  <c r="H33" i="17"/>
  <c r="G33" i="17"/>
  <c r="K40" i="17"/>
  <c r="J40" i="17"/>
  <c r="I40" i="17"/>
  <c r="H40" i="17"/>
  <c r="G40" i="17"/>
  <c r="K38" i="17"/>
  <c r="J38" i="17"/>
  <c r="I38" i="17"/>
  <c r="H38" i="17"/>
  <c r="G38" i="17"/>
  <c r="K28" i="17"/>
  <c r="J28" i="17"/>
  <c r="I28" i="17"/>
  <c r="H28" i="17"/>
  <c r="G28" i="17"/>
  <c r="K37" i="17"/>
  <c r="J37" i="17"/>
  <c r="I37" i="17"/>
  <c r="H37" i="17"/>
  <c r="G37" i="17"/>
  <c r="K9" i="17"/>
  <c r="J9" i="17"/>
  <c r="I9" i="17"/>
  <c r="H9" i="17"/>
  <c r="G9" i="17"/>
  <c r="K26" i="17"/>
  <c r="J26" i="17"/>
  <c r="I26" i="17"/>
  <c r="H26" i="17"/>
  <c r="G26" i="17"/>
  <c r="K27" i="17"/>
  <c r="J27" i="17"/>
  <c r="I27" i="17"/>
  <c r="H27" i="17"/>
  <c r="G27" i="17"/>
  <c r="K21" i="17"/>
  <c r="J21" i="17"/>
  <c r="I21" i="17"/>
  <c r="H21" i="17"/>
  <c r="G21" i="17"/>
  <c r="K17" i="17"/>
  <c r="J17" i="17"/>
  <c r="I17" i="17"/>
  <c r="H17" i="17"/>
  <c r="G17" i="17"/>
  <c r="K5" i="17"/>
  <c r="J5" i="17"/>
  <c r="I5" i="17"/>
  <c r="H5" i="17"/>
  <c r="G5" i="17"/>
  <c r="K24" i="17"/>
  <c r="J24" i="17"/>
  <c r="I24" i="17"/>
  <c r="H24" i="17"/>
  <c r="G24" i="17"/>
  <c r="K19" i="17"/>
  <c r="J19" i="17"/>
  <c r="I19" i="17"/>
  <c r="H19" i="17"/>
  <c r="G19" i="17"/>
  <c r="K15" i="17"/>
  <c r="J15" i="17"/>
  <c r="I15" i="17"/>
  <c r="H15" i="17"/>
  <c r="G15" i="17"/>
  <c r="K31" i="17"/>
  <c r="J31" i="17"/>
  <c r="I31" i="17"/>
  <c r="H31" i="17"/>
  <c r="G31" i="17"/>
  <c r="K25" i="17"/>
  <c r="J25" i="17"/>
  <c r="I25" i="17"/>
  <c r="H25" i="17"/>
  <c r="G25" i="17"/>
  <c r="K36" i="17"/>
  <c r="J36" i="17"/>
  <c r="I36" i="17"/>
  <c r="H36" i="17"/>
  <c r="G36" i="17"/>
  <c r="K23" i="17"/>
  <c r="J23" i="17"/>
  <c r="I23" i="17"/>
  <c r="H23" i="17"/>
  <c r="G23" i="17"/>
  <c r="K6" i="17"/>
  <c r="J6" i="17"/>
  <c r="I6" i="17"/>
  <c r="H6" i="17"/>
  <c r="G6" i="17"/>
  <c r="K4" i="17"/>
  <c r="J4" i="17"/>
  <c r="I4" i="17"/>
  <c r="H4" i="17"/>
  <c r="G4" i="17"/>
  <c r="X164" i="16"/>
  <c r="V164" i="16"/>
  <c r="U164" i="16"/>
  <c r="T164" i="16"/>
  <c r="S164" i="16"/>
  <c r="R164" i="16"/>
  <c r="Q164" i="16"/>
  <c r="P164" i="16"/>
  <c r="O164" i="16"/>
  <c r="N164" i="16"/>
  <c r="M164" i="16"/>
  <c r="L164" i="16"/>
  <c r="K164" i="16"/>
  <c r="J164" i="16"/>
  <c r="I164" i="16"/>
  <c r="H164" i="16"/>
  <c r="G164" i="16"/>
  <c r="F164" i="16"/>
  <c r="E164" i="16"/>
  <c r="D164" i="16"/>
  <c r="C164" i="16"/>
  <c r="B164" i="16"/>
  <c r="X162" i="16"/>
  <c r="X166" i="16" s="1"/>
  <c r="V162" i="16"/>
  <c r="V166" i="16" s="1"/>
  <c r="U162" i="16"/>
  <c r="U166" i="16" s="1"/>
  <c r="T162" i="16"/>
  <c r="T166" i="16" s="1"/>
  <c r="S162" i="16"/>
  <c r="S166" i="16" s="1"/>
  <c r="R162" i="16"/>
  <c r="R166" i="16" s="1"/>
  <c r="Q162" i="16"/>
  <c r="Q166" i="16" s="1"/>
  <c r="P162" i="16"/>
  <c r="P166" i="16" s="1"/>
  <c r="O162" i="16"/>
  <c r="O166" i="16" s="1"/>
  <c r="N162" i="16"/>
  <c r="N166" i="16" s="1"/>
  <c r="M162" i="16"/>
  <c r="M166" i="16" s="1"/>
  <c r="L162" i="16"/>
  <c r="L166" i="16" s="1"/>
  <c r="K162" i="16"/>
  <c r="K166" i="16" s="1"/>
  <c r="J162" i="16"/>
  <c r="J166" i="16" s="1"/>
  <c r="I162" i="16"/>
  <c r="I166" i="16" s="1"/>
  <c r="H162" i="16"/>
  <c r="H166" i="16" s="1"/>
  <c r="G162" i="16"/>
  <c r="G166" i="16" s="1"/>
  <c r="F162" i="16"/>
  <c r="F166" i="16" s="1"/>
  <c r="E162" i="16"/>
  <c r="E166" i="16" s="1"/>
  <c r="D162" i="16"/>
  <c r="D166" i="16" s="1"/>
  <c r="C162" i="16"/>
  <c r="C166" i="16" s="1"/>
  <c r="B162" i="16"/>
  <c r="B166" i="16" s="1"/>
  <c r="K65" i="16"/>
  <c r="J65" i="16"/>
  <c r="I65" i="16"/>
  <c r="H65" i="16"/>
  <c r="G65" i="16"/>
  <c r="K68" i="16"/>
  <c r="J68" i="16"/>
  <c r="I68" i="16"/>
  <c r="H68" i="16"/>
  <c r="G68" i="16"/>
  <c r="K54" i="16"/>
  <c r="J54" i="16"/>
  <c r="I54" i="16"/>
  <c r="H54" i="16"/>
  <c r="G54" i="16"/>
  <c r="K14" i="16"/>
  <c r="J14" i="16"/>
  <c r="I14" i="16"/>
  <c r="H14" i="16"/>
  <c r="G14" i="16"/>
  <c r="K58" i="16"/>
  <c r="J58" i="16"/>
  <c r="I58" i="16"/>
  <c r="H58" i="16"/>
  <c r="G58" i="16"/>
  <c r="K43" i="16"/>
  <c r="J43" i="16"/>
  <c r="I43" i="16"/>
  <c r="H43" i="16"/>
  <c r="G43" i="16"/>
  <c r="K35" i="16"/>
  <c r="J35" i="16"/>
  <c r="I35" i="16"/>
  <c r="H35" i="16"/>
  <c r="G35" i="16"/>
  <c r="K5" i="16"/>
  <c r="J5" i="16"/>
  <c r="I5" i="16"/>
  <c r="H5" i="16"/>
  <c r="G5" i="16"/>
  <c r="K10" i="16"/>
  <c r="J10" i="16"/>
  <c r="I10" i="16"/>
  <c r="H10" i="16"/>
  <c r="G10" i="16"/>
  <c r="K8" i="16"/>
  <c r="J8" i="16"/>
  <c r="I8" i="16"/>
  <c r="H8" i="16"/>
  <c r="G8" i="16"/>
  <c r="K4" i="16"/>
  <c r="J4" i="16"/>
  <c r="I4" i="16"/>
  <c r="H4" i="16"/>
  <c r="G4" i="16"/>
  <c r="K17" i="16"/>
  <c r="J17" i="16"/>
  <c r="I17" i="16"/>
  <c r="H17" i="16"/>
  <c r="G17" i="16"/>
  <c r="K52" i="16"/>
  <c r="J52" i="16"/>
  <c r="I52" i="16"/>
  <c r="H52" i="16"/>
  <c r="G52" i="16"/>
  <c r="K44" i="16"/>
  <c r="J44" i="16"/>
  <c r="I44" i="16"/>
  <c r="H44" i="16"/>
  <c r="G44" i="16"/>
  <c r="K51" i="16"/>
  <c r="J51" i="16"/>
  <c r="I51" i="16"/>
  <c r="H51" i="16"/>
  <c r="G51" i="16"/>
  <c r="K42" i="16"/>
  <c r="J42" i="16"/>
  <c r="I42" i="16"/>
  <c r="H42" i="16"/>
  <c r="G42" i="16"/>
  <c r="K47" i="16"/>
  <c r="J47" i="16"/>
  <c r="I47" i="16"/>
  <c r="H47" i="16"/>
  <c r="G47" i="16"/>
  <c r="K37" i="16"/>
  <c r="J37" i="16"/>
  <c r="I37" i="16"/>
  <c r="H37" i="16"/>
  <c r="G37" i="16"/>
  <c r="K12" i="16"/>
  <c r="J12" i="16"/>
  <c r="I12" i="16"/>
  <c r="H12" i="16"/>
  <c r="G12" i="16"/>
  <c r="K15" i="16"/>
  <c r="J15" i="16"/>
  <c r="I15" i="16"/>
  <c r="H15" i="16"/>
  <c r="G15" i="16"/>
  <c r="K7" i="16"/>
  <c r="J7" i="16"/>
  <c r="I7" i="16"/>
  <c r="H7" i="16"/>
  <c r="G7" i="16"/>
  <c r="K56" i="16"/>
  <c r="J56" i="16"/>
  <c r="I56" i="16"/>
  <c r="H56" i="16"/>
  <c r="G56" i="16"/>
  <c r="K20" i="16"/>
  <c r="J20" i="16"/>
  <c r="I20" i="16"/>
  <c r="H20" i="16"/>
  <c r="G20" i="16"/>
  <c r="K69" i="16"/>
  <c r="J69" i="16"/>
  <c r="I69" i="16"/>
  <c r="H69" i="16"/>
  <c r="G69" i="16"/>
  <c r="K45" i="16"/>
  <c r="J45" i="16"/>
  <c r="I45" i="16"/>
  <c r="H45" i="16"/>
  <c r="G45" i="16"/>
  <c r="K46" i="16"/>
  <c r="J46" i="16"/>
  <c r="I46" i="16"/>
  <c r="H46" i="16"/>
  <c r="G46" i="16"/>
  <c r="K28" i="16"/>
  <c r="J28" i="16"/>
  <c r="I28" i="16"/>
  <c r="H28" i="16"/>
  <c r="G28" i="16"/>
  <c r="K29" i="16"/>
  <c r="J29" i="16"/>
  <c r="I29" i="16"/>
  <c r="H29" i="16"/>
  <c r="G29" i="16"/>
  <c r="K22" i="16"/>
  <c r="J22" i="16"/>
  <c r="I22" i="16"/>
  <c r="H22" i="16"/>
  <c r="G22" i="16"/>
  <c r="K24" i="16"/>
  <c r="J24" i="16"/>
  <c r="I24" i="16"/>
  <c r="H24" i="16"/>
  <c r="G24" i="16"/>
  <c r="K62" i="16"/>
  <c r="J62" i="16"/>
  <c r="I62" i="16"/>
  <c r="H62" i="16"/>
  <c r="G62" i="16"/>
  <c r="K60" i="16"/>
  <c r="J60" i="16"/>
  <c r="I60" i="16"/>
  <c r="H60" i="16"/>
  <c r="G60" i="16"/>
  <c r="K53" i="16"/>
  <c r="J53" i="16"/>
  <c r="I53" i="16"/>
  <c r="H53" i="16"/>
  <c r="G53" i="16"/>
  <c r="K66" i="16"/>
  <c r="J66" i="16"/>
  <c r="I66" i="16"/>
  <c r="H66" i="16"/>
  <c r="G66" i="16"/>
  <c r="K71" i="16"/>
  <c r="J71" i="16"/>
  <c r="I71" i="16"/>
  <c r="H71" i="16"/>
  <c r="G71" i="16"/>
  <c r="K63" i="16"/>
  <c r="J63" i="16"/>
  <c r="I63" i="16"/>
  <c r="H63" i="16"/>
  <c r="G63" i="16"/>
  <c r="K61" i="16"/>
  <c r="J61" i="16"/>
  <c r="I61" i="16"/>
  <c r="H61" i="16"/>
  <c r="G61" i="16"/>
  <c r="K72" i="16"/>
  <c r="J72" i="16"/>
  <c r="I72" i="16"/>
  <c r="H72" i="16"/>
  <c r="G72" i="16"/>
  <c r="K50" i="16"/>
  <c r="J50" i="16"/>
  <c r="I50" i="16"/>
  <c r="H50" i="16"/>
  <c r="G50" i="16"/>
  <c r="K36" i="16"/>
  <c r="J36" i="16"/>
  <c r="I36" i="16"/>
  <c r="H36" i="16"/>
  <c r="G36" i="16"/>
  <c r="K23" i="16"/>
  <c r="J23" i="16"/>
  <c r="I23" i="16"/>
  <c r="H23" i="16"/>
  <c r="G23" i="16"/>
  <c r="K19" i="16"/>
  <c r="J19" i="16"/>
  <c r="I19" i="16"/>
  <c r="H19" i="16"/>
  <c r="G19" i="16"/>
  <c r="K18" i="16"/>
  <c r="J18" i="16"/>
  <c r="I18" i="16"/>
  <c r="H18" i="16"/>
  <c r="G18" i="16"/>
  <c r="K31" i="16"/>
  <c r="J31" i="16"/>
  <c r="I31" i="16"/>
  <c r="H31" i="16"/>
  <c r="G31" i="16"/>
  <c r="K16" i="16"/>
  <c r="J16" i="16"/>
  <c r="I16" i="16"/>
  <c r="H16" i="16"/>
  <c r="G16" i="16"/>
  <c r="K38" i="16"/>
  <c r="J38" i="16"/>
  <c r="I38" i="16"/>
  <c r="H38" i="16"/>
  <c r="G38" i="16"/>
  <c r="K33" i="16"/>
  <c r="J33" i="16"/>
  <c r="I33" i="16"/>
  <c r="H33" i="16"/>
  <c r="G33" i="16"/>
  <c r="K13" i="16"/>
  <c r="J13" i="16"/>
  <c r="I13" i="16"/>
  <c r="H13" i="16"/>
  <c r="G13" i="16"/>
  <c r="K6" i="16"/>
  <c r="J6" i="16"/>
  <c r="I6" i="16"/>
  <c r="H6" i="16"/>
  <c r="G6" i="16"/>
  <c r="K9" i="16"/>
  <c r="J9" i="16"/>
  <c r="I9" i="16"/>
  <c r="H9" i="16"/>
  <c r="G9" i="16"/>
  <c r="K25" i="16"/>
  <c r="J25" i="16"/>
  <c r="I25" i="16"/>
  <c r="H25" i="16"/>
  <c r="G25" i="16"/>
  <c r="K57" i="16"/>
  <c r="J57" i="16"/>
  <c r="I57" i="16"/>
  <c r="H57" i="16"/>
  <c r="G57" i="16"/>
  <c r="K48" i="16"/>
  <c r="J48" i="16"/>
  <c r="I48" i="16"/>
  <c r="H48" i="16"/>
  <c r="G48" i="16"/>
  <c r="K27" i="16"/>
  <c r="J27" i="16"/>
  <c r="I27" i="16"/>
  <c r="H27" i="16"/>
  <c r="G27" i="16"/>
  <c r="K41" i="16"/>
  <c r="J41" i="16"/>
  <c r="I41" i="16"/>
  <c r="H41" i="16"/>
  <c r="G41" i="16"/>
  <c r="K40" i="16"/>
  <c r="J40" i="16"/>
  <c r="I40" i="16"/>
  <c r="H40" i="16"/>
  <c r="G40" i="16"/>
  <c r="K34" i="16"/>
  <c r="J34" i="16"/>
  <c r="I34" i="16"/>
  <c r="H34" i="16"/>
  <c r="G34" i="16"/>
  <c r="K32" i="16"/>
  <c r="J32" i="16"/>
  <c r="I32" i="16"/>
  <c r="H32" i="16"/>
  <c r="G32" i="16"/>
  <c r="K11" i="16"/>
  <c r="J11" i="16"/>
  <c r="I11" i="16"/>
  <c r="H11" i="16"/>
  <c r="G11" i="16"/>
  <c r="K3" i="16"/>
  <c r="J3" i="16"/>
  <c r="I3" i="16"/>
  <c r="H3" i="16"/>
  <c r="G3" i="16"/>
  <c r="K21" i="16"/>
  <c r="J21" i="16"/>
  <c r="I21" i="16"/>
  <c r="H21" i="16"/>
  <c r="G21" i="16"/>
  <c r="K64" i="16"/>
  <c r="J64" i="16"/>
  <c r="I64" i="16"/>
  <c r="H64" i="16"/>
  <c r="G64" i="16"/>
  <c r="K59" i="16"/>
  <c r="J59" i="16"/>
  <c r="I59" i="16"/>
  <c r="H59" i="16"/>
  <c r="G59" i="16"/>
  <c r="K70" i="16"/>
  <c r="J70" i="16"/>
  <c r="I70" i="16"/>
  <c r="H70" i="16"/>
  <c r="G70" i="16"/>
  <c r="K67" i="16"/>
  <c r="J67" i="16"/>
  <c r="I67" i="16"/>
  <c r="H67" i="16"/>
  <c r="G67" i="16"/>
  <c r="K49" i="16"/>
  <c r="J49" i="16"/>
  <c r="I49" i="16"/>
  <c r="H49" i="16"/>
  <c r="G49" i="16"/>
  <c r="K26" i="16"/>
  <c r="J26" i="16"/>
  <c r="I26" i="16"/>
  <c r="H26" i="16"/>
  <c r="G26" i="16"/>
  <c r="X208" i="15"/>
  <c r="V208" i="15"/>
  <c r="U208" i="15"/>
  <c r="T208" i="15"/>
  <c r="S208" i="15"/>
  <c r="R208" i="15"/>
  <c r="Q208" i="15"/>
  <c r="P208" i="15"/>
  <c r="O208" i="15"/>
  <c r="N208" i="15"/>
  <c r="M208" i="15"/>
  <c r="L208" i="15"/>
  <c r="K208" i="15"/>
  <c r="J208" i="15"/>
  <c r="I208" i="15"/>
  <c r="H208" i="15"/>
  <c r="G208" i="15"/>
  <c r="F208" i="15"/>
  <c r="E208" i="15"/>
  <c r="D208" i="15"/>
  <c r="C208" i="15"/>
  <c r="B208" i="15"/>
  <c r="X206" i="15"/>
  <c r="X210" i="15" s="1"/>
  <c r="V206" i="15"/>
  <c r="V210" i="15" s="1"/>
  <c r="U206" i="15"/>
  <c r="U210" i="15" s="1"/>
  <c r="T206" i="15"/>
  <c r="T210" i="15" s="1"/>
  <c r="S206" i="15"/>
  <c r="S210" i="15" s="1"/>
  <c r="R206" i="15"/>
  <c r="R210" i="15" s="1"/>
  <c r="Q206" i="15"/>
  <c r="Q210" i="15" s="1"/>
  <c r="P206" i="15"/>
  <c r="P210" i="15" s="1"/>
  <c r="O206" i="15"/>
  <c r="O210" i="15" s="1"/>
  <c r="N206" i="15"/>
  <c r="N210" i="15" s="1"/>
  <c r="M206" i="15"/>
  <c r="M210" i="15" s="1"/>
  <c r="L206" i="15"/>
  <c r="L210" i="15" s="1"/>
  <c r="K206" i="15"/>
  <c r="K210" i="15" s="1"/>
  <c r="J206" i="15"/>
  <c r="J210" i="15" s="1"/>
  <c r="I206" i="15"/>
  <c r="I210" i="15" s="1"/>
  <c r="H206" i="15"/>
  <c r="H210" i="15" s="1"/>
  <c r="G206" i="15"/>
  <c r="G210" i="15" s="1"/>
  <c r="F206" i="15"/>
  <c r="F210" i="15" s="1"/>
  <c r="E206" i="15"/>
  <c r="E210" i="15" s="1"/>
  <c r="D206" i="15"/>
  <c r="D210" i="15" s="1"/>
  <c r="C206" i="15"/>
  <c r="C210" i="15" s="1"/>
  <c r="B206" i="15"/>
  <c r="B210" i="15" s="1"/>
  <c r="K41" i="15"/>
  <c r="J41" i="15"/>
  <c r="I41" i="15"/>
  <c r="H41" i="15"/>
  <c r="G41" i="15"/>
  <c r="K46" i="15"/>
  <c r="J46" i="15"/>
  <c r="I46" i="15"/>
  <c r="H46" i="15"/>
  <c r="G46" i="15"/>
  <c r="K17" i="15"/>
  <c r="J17" i="15"/>
  <c r="I17" i="15"/>
  <c r="H17" i="15"/>
  <c r="G17" i="15"/>
  <c r="K20" i="15"/>
  <c r="J20" i="15"/>
  <c r="I20" i="15"/>
  <c r="H20" i="15"/>
  <c r="G20" i="15"/>
  <c r="K8" i="15"/>
  <c r="J8" i="15"/>
  <c r="I8" i="15"/>
  <c r="H8" i="15"/>
  <c r="G8" i="15"/>
  <c r="K2" i="15"/>
  <c r="J2" i="15"/>
  <c r="I2" i="15"/>
  <c r="H2" i="15"/>
  <c r="G2" i="15"/>
  <c r="K13" i="15"/>
  <c r="J13" i="15"/>
  <c r="I13" i="15"/>
  <c r="H13" i="15"/>
  <c r="G13" i="15"/>
  <c r="K35" i="15"/>
  <c r="J35" i="15"/>
  <c r="I35" i="15"/>
  <c r="H35" i="15"/>
  <c r="G35" i="15"/>
  <c r="K26" i="15"/>
  <c r="J26" i="15"/>
  <c r="I26" i="15"/>
  <c r="H26" i="15"/>
  <c r="G26" i="15"/>
  <c r="K27" i="15"/>
  <c r="J27" i="15"/>
  <c r="I27" i="15"/>
  <c r="H27" i="15"/>
  <c r="G27" i="15"/>
  <c r="K24" i="15"/>
  <c r="J24" i="15"/>
  <c r="I24" i="15"/>
  <c r="H24" i="15"/>
  <c r="G24" i="15"/>
  <c r="K32" i="15"/>
  <c r="J32" i="15"/>
  <c r="I32" i="15"/>
  <c r="H32" i="15"/>
  <c r="G32" i="15"/>
  <c r="K7" i="15"/>
  <c r="J7" i="15"/>
  <c r="I7" i="15"/>
  <c r="H7" i="15"/>
  <c r="G7" i="15"/>
  <c r="K9" i="15"/>
  <c r="J9" i="15"/>
  <c r="I9" i="15"/>
  <c r="H9" i="15"/>
  <c r="G9" i="15"/>
  <c r="K3" i="15"/>
  <c r="J3" i="15"/>
  <c r="I3" i="15"/>
  <c r="H3" i="15"/>
  <c r="G3" i="15"/>
  <c r="K37" i="15"/>
  <c r="J37" i="15"/>
  <c r="I37" i="15"/>
  <c r="H37" i="15"/>
  <c r="G37" i="15"/>
  <c r="K15" i="15"/>
  <c r="J15" i="15"/>
  <c r="I15" i="15"/>
  <c r="H15" i="15"/>
  <c r="G15" i="15"/>
  <c r="K47" i="15"/>
  <c r="J47" i="15"/>
  <c r="I47" i="15"/>
  <c r="H47" i="15"/>
  <c r="G47" i="15"/>
  <c r="K44" i="15"/>
  <c r="J44" i="15"/>
  <c r="I44" i="15"/>
  <c r="H44" i="15"/>
  <c r="G44" i="15"/>
  <c r="K43" i="15"/>
  <c r="J43" i="15"/>
  <c r="I43" i="15"/>
  <c r="H43" i="15"/>
  <c r="G43" i="15"/>
  <c r="K40" i="15"/>
  <c r="J40" i="15"/>
  <c r="I40" i="15"/>
  <c r="H40" i="15"/>
  <c r="G40" i="15"/>
  <c r="K34" i="15"/>
  <c r="J34" i="15"/>
  <c r="I34" i="15"/>
  <c r="H34" i="15"/>
  <c r="G34" i="15"/>
  <c r="K19" i="15"/>
  <c r="J19" i="15"/>
  <c r="I19" i="15"/>
  <c r="H19" i="15"/>
  <c r="G19" i="15"/>
  <c r="K22" i="15"/>
  <c r="J22" i="15"/>
  <c r="I22" i="15"/>
  <c r="H22" i="15"/>
  <c r="G22" i="15"/>
  <c r="K12" i="15"/>
  <c r="J12" i="15"/>
  <c r="I12" i="15"/>
  <c r="H12" i="15"/>
  <c r="G12" i="15"/>
  <c r="K10" i="15"/>
  <c r="J10" i="15"/>
  <c r="I10" i="15"/>
  <c r="H10" i="15"/>
  <c r="G10" i="15"/>
  <c r="K6" i="15"/>
  <c r="J6" i="15"/>
  <c r="I6" i="15"/>
  <c r="H6" i="15"/>
  <c r="G6" i="15"/>
  <c r="K38" i="15"/>
  <c r="J38" i="15"/>
  <c r="I38" i="15"/>
  <c r="H38" i="15"/>
  <c r="G38" i="15"/>
  <c r="K39" i="15"/>
  <c r="J39" i="15"/>
  <c r="I39" i="15"/>
  <c r="H39" i="15"/>
  <c r="G39" i="15"/>
  <c r="K29" i="15"/>
  <c r="J29" i="15"/>
  <c r="I29" i="15"/>
  <c r="H29" i="15"/>
  <c r="G29" i="15"/>
  <c r="K25" i="15"/>
  <c r="J25" i="15"/>
  <c r="I25" i="15"/>
  <c r="H25" i="15"/>
  <c r="G25" i="15"/>
  <c r="K30" i="15"/>
  <c r="J30" i="15"/>
  <c r="I30" i="15"/>
  <c r="H30" i="15"/>
  <c r="G30" i="15"/>
  <c r="K28" i="15"/>
  <c r="J28" i="15"/>
  <c r="I28" i="15"/>
  <c r="H28" i="15"/>
  <c r="G28" i="15"/>
  <c r="K31" i="15"/>
  <c r="J31" i="15"/>
  <c r="I31" i="15"/>
  <c r="H31" i="15"/>
  <c r="G31" i="15"/>
  <c r="K21" i="15"/>
  <c r="J21" i="15"/>
  <c r="I21" i="15"/>
  <c r="H21" i="15"/>
  <c r="G21" i="15"/>
  <c r="K11" i="15"/>
  <c r="J11" i="15"/>
  <c r="I11" i="15"/>
  <c r="H11" i="15"/>
  <c r="G11" i="15"/>
  <c r="K5" i="15"/>
  <c r="J5" i="15"/>
  <c r="I5" i="15"/>
  <c r="H5" i="15"/>
  <c r="G5" i="15"/>
  <c r="K4" i="15"/>
  <c r="J4" i="15"/>
  <c r="I4" i="15"/>
  <c r="H4" i="15"/>
  <c r="G4" i="15"/>
  <c r="K45" i="15"/>
  <c r="J45" i="15"/>
  <c r="I45" i="15"/>
  <c r="H45" i="15"/>
  <c r="G45" i="15"/>
  <c r="K14" i="15"/>
  <c r="J14" i="15"/>
  <c r="I14" i="15"/>
  <c r="H14" i="15"/>
  <c r="G14" i="15"/>
  <c r="K18" i="15"/>
  <c r="J18" i="15"/>
  <c r="I18" i="15"/>
  <c r="H18" i="15"/>
  <c r="G18" i="15"/>
  <c r="K42" i="15"/>
  <c r="J42" i="15"/>
  <c r="I42" i="15"/>
  <c r="H42" i="15"/>
  <c r="G42" i="15"/>
  <c r="K33" i="15"/>
  <c r="J33" i="15"/>
  <c r="I33" i="15"/>
  <c r="H33" i="15"/>
  <c r="G33" i="15"/>
  <c r="X209" i="14"/>
  <c r="V209" i="14"/>
  <c r="U209" i="14"/>
  <c r="T209" i="14"/>
  <c r="S209" i="14"/>
  <c r="R209" i="14"/>
  <c r="Q209" i="14"/>
  <c r="P209" i="14"/>
  <c r="O209" i="14"/>
  <c r="N209" i="14"/>
  <c r="M209" i="14"/>
  <c r="L209" i="14"/>
  <c r="K209" i="14"/>
  <c r="J209" i="14"/>
  <c r="I209" i="14"/>
  <c r="H209" i="14"/>
  <c r="G209" i="14"/>
  <c r="F209" i="14"/>
  <c r="E209" i="14"/>
  <c r="D209" i="14"/>
  <c r="C209" i="14"/>
  <c r="B209" i="14"/>
  <c r="X207" i="14"/>
  <c r="X211" i="14" s="1"/>
  <c r="V207" i="14"/>
  <c r="V211" i="14" s="1"/>
  <c r="U207" i="14"/>
  <c r="U211" i="14" s="1"/>
  <c r="T207" i="14"/>
  <c r="T211" i="14" s="1"/>
  <c r="S207" i="14"/>
  <c r="S211" i="14" s="1"/>
  <c r="R207" i="14"/>
  <c r="R211" i="14" s="1"/>
  <c r="Q207" i="14"/>
  <c r="Q211" i="14" s="1"/>
  <c r="P207" i="14"/>
  <c r="P211" i="14" s="1"/>
  <c r="O207" i="14"/>
  <c r="O211" i="14" s="1"/>
  <c r="N207" i="14"/>
  <c r="N211" i="14" s="1"/>
  <c r="M207" i="14"/>
  <c r="M211" i="14" s="1"/>
  <c r="L207" i="14"/>
  <c r="L211" i="14" s="1"/>
  <c r="K207" i="14"/>
  <c r="K211" i="14" s="1"/>
  <c r="J207" i="14"/>
  <c r="J211" i="14" s="1"/>
  <c r="I207" i="14"/>
  <c r="I211" i="14" s="1"/>
  <c r="H207" i="14"/>
  <c r="H211" i="14" s="1"/>
  <c r="G207" i="14"/>
  <c r="G211" i="14" s="1"/>
  <c r="F207" i="14"/>
  <c r="F211" i="14" s="1"/>
  <c r="E207" i="14"/>
  <c r="E211" i="14" s="1"/>
  <c r="D207" i="14"/>
  <c r="D211" i="14" s="1"/>
  <c r="C207" i="14"/>
  <c r="C211" i="14" s="1"/>
  <c r="B207" i="14"/>
  <c r="B211" i="14" s="1"/>
  <c r="K33" i="14"/>
  <c r="J33" i="14"/>
  <c r="I33" i="14"/>
  <c r="H33" i="14"/>
  <c r="G33" i="14"/>
  <c r="K44" i="14"/>
  <c r="J44" i="14"/>
  <c r="I44" i="14"/>
  <c r="H44" i="14"/>
  <c r="G44" i="14"/>
  <c r="K45" i="14"/>
  <c r="J45" i="14"/>
  <c r="I45" i="14"/>
  <c r="H45" i="14"/>
  <c r="G45" i="14"/>
  <c r="K46" i="14"/>
  <c r="J46" i="14"/>
  <c r="I46" i="14"/>
  <c r="H46" i="14"/>
  <c r="G46" i="14"/>
  <c r="K11" i="14"/>
  <c r="J11" i="14"/>
  <c r="I11" i="14"/>
  <c r="H11" i="14"/>
  <c r="G11" i="14"/>
  <c r="K15" i="14"/>
  <c r="J15" i="14"/>
  <c r="I15" i="14"/>
  <c r="H15" i="14"/>
  <c r="G15" i="14"/>
  <c r="K14" i="14"/>
  <c r="J14" i="14"/>
  <c r="I14" i="14"/>
  <c r="H14" i="14"/>
  <c r="G14" i="14"/>
  <c r="K16" i="14"/>
  <c r="J16" i="14"/>
  <c r="I16" i="14"/>
  <c r="H16" i="14"/>
  <c r="G16" i="14"/>
  <c r="K9" i="14"/>
  <c r="J9" i="14"/>
  <c r="I9" i="14"/>
  <c r="H9" i="14"/>
  <c r="G9" i="14"/>
  <c r="K3" i="14"/>
  <c r="J3" i="14"/>
  <c r="I3" i="14"/>
  <c r="H3" i="14"/>
  <c r="G3" i="14"/>
  <c r="K30" i="14"/>
  <c r="J30" i="14"/>
  <c r="I30" i="14"/>
  <c r="H30" i="14"/>
  <c r="G30" i="14"/>
  <c r="K28" i="14"/>
  <c r="J28" i="14"/>
  <c r="I28" i="14"/>
  <c r="H28" i="14"/>
  <c r="G28" i="14"/>
  <c r="K20" i="14"/>
  <c r="J20" i="14"/>
  <c r="I20" i="14"/>
  <c r="H20" i="14"/>
  <c r="G20" i="14"/>
  <c r="K29" i="14"/>
  <c r="J29" i="14"/>
  <c r="I29" i="14"/>
  <c r="H29" i="14"/>
  <c r="G29" i="14"/>
  <c r="K5" i="14"/>
  <c r="J5" i="14"/>
  <c r="I5" i="14"/>
  <c r="H5" i="14"/>
  <c r="G5" i="14"/>
  <c r="K8" i="14"/>
  <c r="J8" i="14"/>
  <c r="I8" i="14"/>
  <c r="H8" i="14"/>
  <c r="G8" i="14"/>
  <c r="K4" i="14"/>
  <c r="J4" i="14"/>
  <c r="I4" i="14"/>
  <c r="H4" i="14"/>
  <c r="G4" i="14"/>
  <c r="K38" i="14"/>
  <c r="J38" i="14"/>
  <c r="I38" i="14"/>
  <c r="H38" i="14"/>
  <c r="G38" i="14"/>
  <c r="K7" i="14"/>
  <c r="J7" i="14"/>
  <c r="I7" i="14"/>
  <c r="H7" i="14"/>
  <c r="G7" i="14"/>
  <c r="K42" i="14"/>
  <c r="J42" i="14"/>
  <c r="I42" i="14"/>
  <c r="H42" i="14"/>
  <c r="G42" i="14"/>
  <c r="K19" i="14"/>
  <c r="J19" i="14"/>
  <c r="I19" i="14"/>
  <c r="H19" i="14"/>
  <c r="G19" i="14"/>
  <c r="K40" i="14"/>
  <c r="J40" i="14"/>
  <c r="I40" i="14"/>
  <c r="H40" i="14"/>
  <c r="G40" i="14"/>
  <c r="K43" i="14"/>
  <c r="J43" i="14"/>
  <c r="I43" i="14"/>
  <c r="H43" i="14"/>
  <c r="G43" i="14"/>
  <c r="K37" i="14"/>
  <c r="J37" i="14"/>
  <c r="I37" i="14"/>
  <c r="H37" i="14"/>
  <c r="G37" i="14"/>
  <c r="K34" i="14"/>
  <c r="J34" i="14"/>
  <c r="I34" i="14"/>
  <c r="H34" i="14"/>
  <c r="G34" i="14"/>
  <c r="K36" i="14"/>
  <c r="J36" i="14"/>
  <c r="I36" i="14"/>
  <c r="H36" i="14"/>
  <c r="G36" i="14"/>
  <c r="K39" i="14"/>
  <c r="J39" i="14"/>
  <c r="I39" i="14"/>
  <c r="H39" i="14"/>
  <c r="G39" i="14"/>
  <c r="K25" i="14"/>
  <c r="J25" i="14"/>
  <c r="I25" i="14"/>
  <c r="H25" i="14"/>
  <c r="G25" i="14"/>
  <c r="K35" i="14"/>
  <c r="J35" i="14"/>
  <c r="I35" i="14"/>
  <c r="H35" i="14"/>
  <c r="G35" i="14"/>
  <c r="K32" i="14"/>
  <c r="J32" i="14"/>
  <c r="I32" i="14"/>
  <c r="H32" i="14"/>
  <c r="G32" i="14"/>
  <c r="K26" i="14"/>
  <c r="J26" i="14"/>
  <c r="I26" i="14"/>
  <c r="H26" i="14"/>
  <c r="G26" i="14"/>
  <c r="K22" i="14"/>
  <c r="J22" i="14"/>
  <c r="I22" i="14"/>
  <c r="H22" i="14"/>
  <c r="G22" i="14"/>
  <c r="K27" i="14"/>
  <c r="J27" i="14"/>
  <c r="I27" i="14"/>
  <c r="H27" i="14"/>
  <c r="G27" i="14"/>
  <c r="K21" i="14"/>
  <c r="J21" i="14"/>
  <c r="I21" i="14"/>
  <c r="H21" i="14"/>
  <c r="G21" i="14"/>
  <c r="K18" i="14"/>
  <c r="J18" i="14"/>
  <c r="I18" i="14"/>
  <c r="H18" i="14"/>
  <c r="G18" i="14"/>
  <c r="K12" i="14"/>
  <c r="J12" i="14"/>
  <c r="I12" i="14"/>
  <c r="H12" i="14"/>
  <c r="G12" i="14"/>
  <c r="K6" i="14"/>
  <c r="J6" i="14"/>
  <c r="I6" i="14"/>
  <c r="H6" i="14"/>
  <c r="G6" i="14"/>
  <c r="K41" i="14"/>
  <c r="J41" i="14"/>
  <c r="I41" i="14"/>
  <c r="H41" i="14"/>
  <c r="G41" i="14"/>
  <c r="K23" i="14"/>
  <c r="J23" i="14"/>
  <c r="I23" i="14"/>
  <c r="H23" i="14"/>
  <c r="G23" i="14"/>
  <c r="K24" i="14"/>
  <c r="J24" i="14"/>
  <c r="I24" i="14"/>
  <c r="H24" i="14"/>
  <c r="G24" i="14"/>
  <c r="K13" i="14"/>
  <c r="J13" i="14"/>
  <c r="I13" i="14"/>
  <c r="H13" i="14"/>
  <c r="G13" i="14"/>
  <c r="K4" i="13"/>
  <c r="J4" i="13"/>
  <c r="I4" i="13"/>
  <c r="H4" i="13"/>
  <c r="G4" i="13"/>
  <c r="K3" i="13"/>
  <c r="J3" i="13"/>
  <c r="I3" i="13"/>
  <c r="H3" i="13"/>
  <c r="G3" i="13"/>
  <c r="K2" i="13"/>
  <c r="J2" i="13"/>
  <c r="I2" i="13"/>
  <c r="H2" i="13"/>
  <c r="G2" i="13"/>
  <c r="K8" i="13"/>
  <c r="J8" i="13"/>
  <c r="I8" i="13"/>
  <c r="H8" i="13"/>
  <c r="G8" i="13"/>
  <c r="K7" i="13"/>
  <c r="J7" i="13"/>
  <c r="I7" i="13"/>
  <c r="H7" i="13"/>
  <c r="G7" i="13"/>
  <c r="K9" i="13"/>
  <c r="J9" i="13"/>
  <c r="I9" i="13"/>
  <c r="H9" i="13"/>
  <c r="G9" i="13"/>
  <c r="K5" i="13"/>
  <c r="J5" i="13"/>
  <c r="I5" i="13"/>
  <c r="H5" i="13"/>
  <c r="G5" i="13"/>
  <c r="K10" i="13"/>
  <c r="J10" i="13"/>
  <c r="I10" i="13"/>
  <c r="H10" i="13"/>
  <c r="G10" i="13"/>
  <c r="J3" i="12"/>
  <c r="N3" i="12" s="1"/>
  <c r="I3" i="12"/>
  <c r="H3" i="12"/>
  <c r="G3" i="12"/>
  <c r="F3" i="12"/>
  <c r="J12" i="12"/>
  <c r="N12" i="12" s="1"/>
  <c r="I12" i="12"/>
  <c r="H12" i="12"/>
  <c r="G12" i="12"/>
  <c r="F12" i="12"/>
  <c r="J11" i="12"/>
  <c r="N11" i="12" s="1"/>
  <c r="I11" i="12"/>
  <c r="H11" i="12"/>
  <c r="G11" i="12"/>
  <c r="F11" i="12"/>
  <c r="J10" i="12"/>
  <c r="N10" i="12" s="1"/>
  <c r="I10" i="12"/>
  <c r="H10" i="12"/>
  <c r="G10" i="12"/>
  <c r="F10" i="12"/>
  <c r="W18" i="12"/>
  <c r="U18" i="12"/>
  <c r="S18" i="12"/>
  <c r="Q18" i="12"/>
  <c r="J18" i="12"/>
  <c r="N18" i="12" s="1"/>
  <c r="I18" i="12"/>
  <c r="H18" i="12"/>
  <c r="G18" i="12"/>
  <c r="F18" i="12"/>
  <c r="W17" i="12"/>
  <c r="U17" i="12"/>
  <c r="S17" i="12"/>
  <c r="Q17" i="12"/>
  <c r="J17" i="12"/>
  <c r="N17" i="12" s="1"/>
  <c r="I17" i="12"/>
  <c r="H17" i="12"/>
  <c r="G17" i="12"/>
  <c r="F17" i="12"/>
  <c r="W16" i="12"/>
  <c r="U16" i="12"/>
  <c r="S16" i="12"/>
  <c r="Q16" i="12"/>
  <c r="J16" i="12"/>
  <c r="N16" i="12" s="1"/>
  <c r="I16" i="12"/>
  <c r="H16" i="12"/>
  <c r="G16" i="12"/>
  <c r="F16" i="12"/>
  <c r="W15" i="12"/>
  <c r="U15" i="12"/>
  <c r="S15" i="12"/>
  <c r="Q15" i="12"/>
  <c r="J15" i="12"/>
  <c r="N15" i="12" s="1"/>
  <c r="I15" i="12"/>
  <c r="H15" i="12"/>
  <c r="G15" i="12"/>
  <c r="F15" i="12"/>
  <c r="W14" i="12"/>
  <c r="U14" i="12"/>
  <c r="S14" i="12"/>
  <c r="Q14" i="12"/>
  <c r="J14" i="12"/>
  <c r="N14" i="12" s="1"/>
  <c r="I14" i="12"/>
  <c r="H14" i="12"/>
  <c r="G14" i="12"/>
  <c r="F14" i="12"/>
  <c r="W12" i="12"/>
  <c r="U12" i="12"/>
  <c r="S12" i="12"/>
  <c r="Q12" i="12"/>
  <c r="W11" i="12"/>
  <c r="U11" i="12"/>
  <c r="S11" i="12"/>
  <c r="Q11" i="12"/>
  <c r="W10" i="12"/>
  <c r="U10" i="12"/>
  <c r="S10" i="12"/>
  <c r="Q10" i="12"/>
  <c r="W8" i="12"/>
  <c r="U8" i="12"/>
  <c r="S8" i="12"/>
  <c r="Q8" i="12"/>
  <c r="W7" i="12"/>
  <c r="U7" i="12"/>
  <c r="S7" i="12"/>
  <c r="Q7" i="12"/>
  <c r="J8" i="12"/>
  <c r="I8" i="12"/>
  <c r="H8" i="12"/>
  <c r="G8" i="12"/>
  <c r="F8" i="12"/>
  <c r="W6" i="12"/>
  <c r="U6" i="12"/>
  <c r="S6" i="12"/>
  <c r="Q6" i="12"/>
  <c r="J7" i="12"/>
  <c r="N7" i="12" s="1"/>
  <c r="I7" i="12"/>
  <c r="H7" i="12"/>
  <c r="G7" i="12"/>
  <c r="F7" i="12"/>
  <c r="W5" i="12"/>
  <c r="U5" i="12"/>
  <c r="S5" i="12"/>
  <c r="Q5" i="12"/>
  <c r="J6" i="12"/>
  <c r="N6" i="12" s="1"/>
  <c r="I6" i="12"/>
  <c r="H6" i="12"/>
  <c r="G6" i="12"/>
  <c r="F6" i="12"/>
  <c r="W3" i="12"/>
  <c r="U3" i="12"/>
  <c r="S3" i="12"/>
  <c r="Q3" i="12"/>
  <c r="J5" i="12"/>
  <c r="I5" i="12"/>
  <c r="H5" i="12"/>
  <c r="G5" i="12"/>
  <c r="F5" i="12"/>
  <c r="X176" i="11"/>
  <c r="V176" i="11"/>
  <c r="U176" i="11"/>
  <c r="T176" i="11"/>
  <c r="S176" i="11"/>
  <c r="R176" i="11"/>
  <c r="Q176" i="11"/>
  <c r="P176" i="11"/>
  <c r="O176" i="11"/>
  <c r="N176" i="11"/>
  <c r="M176" i="11"/>
  <c r="L176" i="11"/>
  <c r="K176" i="11"/>
  <c r="J176" i="11"/>
  <c r="I176" i="11"/>
  <c r="H176" i="11"/>
  <c r="G176" i="11"/>
  <c r="F176" i="11"/>
  <c r="E176" i="11"/>
  <c r="D176" i="11"/>
  <c r="C176" i="11"/>
  <c r="B176" i="11"/>
  <c r="X174" i="11"/>
  <c r="X178" i="11" s="1"/>
  <c r="V174" i="11"/>
  <c r="V178" i="11" s="1"/>
  <c r="U174" i="11"/>
  <c r="U178" i="11" s="1"/>
  <c r="T174" i="11"/>
  <c r="T178" i="11" s="1"/>
  <c r="S174" i="11"/>
  <c r="S178" i="11" s="1"/>
  <c r="R174" i="11"/>
  <c r="R178" i="11" s="1"/>
  <c r="Q174" i="11"/>
  <c r="Q178" i="11" s="1"/>
  <c r="P174" i="11"/>
  <c r="P178" i="11" s="1"/>
  <c r="O174" i="11"/>
  <c r="O178" i="11" s="1"/>
  <c r="N174" i="11"/>
  <c r="N178" i="11" s="1"/>
  <c r="M174" i="11"/>
  <c r="M178" i="11" s="1"/>
  <c r="L174" i="11"/>
  <c r="L178" i="11" s="1"/>
  <c r="K174" i="11"/>
  <c r="K178" i="11" s="1"/>
  <c r="J174" i="11"/>
  <c r="J178" i="11" s="1"/>
  <c r="I174" i="11"/>
  <c r="I178" i="11" s="1"/>
  <c r="H174" i="11"/>
  <c r="H178" i="11" s="1"/>
  <c r="G174" i="11"/>
  <c r="G178" i="11" s="1"/>
  <c r="F174" i="11"/>
  <c r="F178" i="11" s="1"/>
  <c r="E174" i="11"/>
  <c r="E178" i="11" s="1"/>
  <c r="D174" i="11"/>
  <c r="D178" i="11" s="1"/>
  <c r="C174" i="11"/>
  <c r="C178" i="11" s="1"/>
  <c r="B174" i="11"/>
  <c r="B178" i="11" s="1"/>
  <c r="J13" i="11"/>
  <c r="I13" i="11"/>
  <c r="H13" i="11"/>
  <c r="G13" i="11"/>
  <c r="F13" i="11"/>
  <c r="J12" i="11"/>
  <c r="I12" i="11"/>
  <c r="H12" i="11"/>
  <c r="G12" i="11"/>
  <c r="F12" i="11"/>
  <c r="J9" i="11"/>
  <c r="I9" i="11"/>
  <c r="H9" i="11"/>
  <c r="G9" i="11"/>
  <c r="F9" i="11"/>
  <c r="J3" i="11"/>
  <c r="I3" i="11"/>
  <c r="H3" i="11"/>
  <c r="G3" i="11"/>
  <c r="F3" i="11"/>
  <c r="J2" i="11"/>
  <c r="I2" i="11"/>
  <c r="H2" i="11"/>
  <c r="G2" i="11"/>
  <c r="F2" i="11"/>
  <c r="J8" i="11"/>
  <c r="I8" i="11"/>
  <c r="H8" i="11"/>
  <c r="G8" i="11"/>
  <c r="F8" i="11"/>
  <c r="J11" i="11"/>
  <c r="I11" i="11"/>
  <c r="H11" i="11"/>
  <c r="G11" i="11"/>
  <c r="F11" i="11"/>
  <c r="J7" i="11"/>
  <c r="I7" i="11"/>
  <c r="H7" i="11"/>
  <c r="G7" i="11"/>
  <c r="F7" i="11"/>
  <c r="J5" i="11"/>
  <c r="I5" i="11"/>
  <c r="H5" i="11"/>
  <c r="G5" i="11"/>
  <c r="F5" i="11"/>
  <c r="J54" i="10"/>
  <c r="I54" i="10"/>
  <c r="H54" i="10"/>
  <c r="G54" i="10"/>
  <c r="F54" i="10"/>
  <c r="J57" i="10"/>
  <c r="I57" i="10"/>
  <c r="H57" i="10"/>
  <c r="G57" i="10"/>
  <c r="F57" i="10"/>
  <c r="J58" i="10"/>
  <c r="I58" i="10"/>
  <c r="H58" i="10"/>
  <c r="G58" i="10"/>
  <c r="F58" i="10"/>
  <c r="J59" i="10"/>
  <c r="I59" i="10"/>
  <c r="H59" i="10"/>
  <c r="G59" i="10"/>
  <c r="F59" i="10"/>
  <c r="J56" i="10"/>
  <c r="I56" i="10"/>
  <c r="H56" i="10"/>
  <c r="G56" i="10"/>
  <c r="F56" i="10"/>
  <c r="J53" i="10"/>
  <c r="I53" i="10"/>
  <c r="H53" i="10"/>
  <c r="G53" i="10"/>
  <c r="F53" i="10"/>
  <c r="J55" i="10"/>
  <c r="I55" i="10"/>
  <c r="H55" i="10"/>
  <c r="G55" i="10"/>
  <c r="F55" i="10"/>
  <c r="J52" i="10"/>
  <c r="I52" i="10"/>
  <c r="H52" i="10"/>
  <c r="G52" i="10"/>
  <c r="F52" i="10"/>
  <c r="J73" i="10"/>
  <c r="I73" i="10"/>
  <c r="H73" i="10"/>
  <c r="G73" i="10"/>
  <c r="F73" i="10"/>
  <c r="J77" i="10"/>
  <c r="I77" i="10"/>
  <c r="H77" i="10"/>
  <c r="G77" i="10"/>
  <c r="F77" i="10"/>
  <c r="J72" i="10"/>
  <c r="I72" i="10"/>
  <c r="H72" i="10"/>
  <c r="G72" i="10"/>
  <c r="F72" i="10"/>
  <c r="J76" i="10"/>
  <c r="I76" i="10"/>
  <c r="H76" i="10"/>
  <c r="G76" i="10"/>
  <c r="F76" i="10"/>
  <c r="J82" i="10"/>
  <c r="I82" i="10"/>
  <c r="H82" i="10"/>
  <c r="G82" i="10"/>
  <c r="F82" i="10"/>
  <c r="J71" i="10"/>
  <c r="I71" i="10"/>
  <c r="H71" i="10"/>
  <c r="G71" i="10"/>
  <c r="F71" i="10"/>
  <c r="J80" i="10"/>
  <c r="I80" i="10"/>
  <c r="H80" i="10"/>
  <c r="G80" i="10"/>
  <c r="F80" i="10"/>
  <c r="J67" i="10"/>
  <c r="I67" i="10"/>
  <c r="H67" i="10"/>
  <c r="G67" i="10"/>
  <c r="F67" i="10"/>
  <c r="J79" i="10"/>
  <c r="I79" i="10"/>
  <c r="H79" i="10"/>
  <c r="G79" i="10"/>
  <c r="F79" i="10"/>
  <c r="J70" i="10"/>
  <c r="I70" i="10"/>
  <c r="H70" i="10"/>
  <c r="G70" i="10"/>
  <c r="F70" i="10"/>
  <c r="J78" i="10"/>
  <c r="I78" i="10"/>
  <c r="H78" i="10"/>
  <c r="G78" i="10"/>
  <c r="F78" i="10"/>
  <c r="J69" i="10"/>
  <c r="I69" i="10"/>
  <c r="H69" i="10"/>
  <c r="G69" i="10"/>
  <c r="F69" i="10"/>
  <c r="J65" i="10"/>
  <c r="I65" i="10"/>
  <c r="H65" i="10"/>
  <c r="G65" i="10"/>
  <c r="F65" i="10"/>
  <c r="J75" i="10"/>
  <c r="I75" i="10"/>
  <c r="H75" i="10"/>
  <c r="G75" i="10"/>
  <c r="F75" i="10"/>
  <c r="J68" i="10"/>
  <c r="I68" i="10"/>
  <c r="H68" i="10"/>
  <c r="G68" i="10"/>
  <c r="F68" i="10"/>
  <c r="J81" i="10"/>
  <c r="I81" i="10"/>
  <c r="H81" i="10"/>
  <c r="G81" i="10"/>
  <c r="F81" i="10"/>
  <c r="J74" i="10"/>
  <c r="I74" i="10"/>
  <c r="H74" i="10"/>
  <c r="G74" i="10"/>
  <c r="F74" i="10"/>
  <c r="J64" i="10"/>
  <c r="I64" i="10"/>
  <c r="H64" i="10"/>
  <c r="G64" i="10"/>
  <c r="F64" i="10"/>
  <c r="J63" i="10"/>
  <c r="I63" i="10"/>
  <c r="H63" i="10"/>
  <c r="G63" i="10"/>
  <c r="F63" i="10"/>
  <c r="J66" i="10"/>
  <c r="I66" i="10"/>
  <c r="H66" i="10"/>
  <c r="G66" i="10"/>
  <c r="F66" i="10"/>
  <c r="J61" i="10"/>
  <c r="I61" i="10"/>
  <c r="H61" i="10"/>
  <c r="G61" i="10"/>
  <c r="F61" i="10"/>
  <c r="J62" i="10"/>
  <c r="I62" i="10"/>
  <c r="H62" i="10"/>
  <c r="G62" i="10"/>
  <c r="F62" i="10"/>
  <c r="J11" i="10"/>
  <c r="I11" i="10"/>
  <c r="H11" i="10"/>
  <c r="G11" i="10"/>
  <c r="F11" i="10"/>
  <c r="J8" i="10"/>
  <c r="I8" i="10"/>
  <c r="H8" i="10"/>
  <c r="G8" i="10"/>
  <c r="F8" i="10"/>
  <c r="J21" i="10"/>
  <c r="I21" i="10"/>
  <c r="H21" i="10"/>
  <c r="G21" i="10"/>
  <c r="F21" i="10"/>
  <c r="J16" i="10"/>
  <c r="I16" i="10"/>
  <c r="H16" i="10"/>
  <c r="G16" i="10"/>
  <c r="F16" i="10"/>
  <c r="J18" i="10"/>
  <c r="I18" i="10"/>
  <c r="H18" i="10"/>
  <c r="G18" i="10"/>
  <c r="F18" i="10"/>
  <c r="J9" i="10"/>
  <c r="I9" i="10"/>
  <c r="H9" i="10"/>
  <c r="G9" i="10"/>
  <c r="F9" i="10"/>
  <c r="J3" i="10"/>
  <c r="I3" i="10"/>
  <c r="H3" i="10"/>
  <c r="G3" i="10"/>
  <c r="F3" i="10"/>
  <c r="J7" i="10"/>
  <c r="I7" i="10"/>
  <c r="H7" i="10"/>
  <c r="G7" i="10"/>
  <c r="F7" i="10"/>
  <c r="J15" i="10"/>
  <c r="I15" i="10"/>
  <c r="H15" i="10"/>
  <c r="G15" i="10"/>
  <c r="F15" i="10"/>
  <c r="J20" i="10"/>
  <c r="I20" i="10"/>
  <c r="H20" i="10"/>
  <c r="G20" i="10"/>
  <c r="F20" i="10"/>
  <c r="J14" i="10"/>
  <c r="I14" i="10"/>
  <c r="H14" i="10"/>
  <c r="G14" i="10"/>
  <c r="F14" i="10"/>
  <c r="J6" i="10"/>
  <c r="I6" i="10"/>
  <c r="H6" i="10"/>
  <c r="G6" i="10"/>
  <c r="F6" i="10"/>
  <c r="J19" i="10"/>
  <c r="I19" i="10"/>
  <c r="H19" i="10"/>
  <c r="G19" i="10"/>
  <c r="F19" i="10"/>
  <c r="J17" i="10"/>
  <c r="I17" i="10"/>
  <c r="H17" i="10"/>
  <c r="G17" i="10"/>
  <c r="F17" i="10"/>
  <c r="J2" i="10"/>
  <c r="I2" i="10"/>
  <c r="H2" i="10"/>
  <c r="G2" i="10"/>
  <c r="F2" i="10"/>
  <c r="J12" i="10"/>
  <c r="I12" i="10"/>
  <c r="H12" i="10"/>
  <c r="G12" i="10"/>
  <c r="F12" i="10"/>
  <c r="J5" i="10"/>
  <c r="I5" i="10"/>
  <c r="H5" i="10"/>
  <c r="G5" i="10"/>
  <c r="F5" i="10"/>
  <c r="J13" i="10"/>
  <c r="I13" i="10"/>
  <c r="H13" i="10"/>
  <c r="G13" i="10"/>
  <c r="F13" i="10"/>
  <c r="J10" i="10"/>
  <c r="I10" i="10"/>
  <c r="H10" i="10"/>
  <c r="G10" i="10"/>
  <c r="F10" i="10"/>
  <c r="J4" i="10"/>
  <c r="I4" i="10"/>
  <c r="H4" i="10"/>
  <c r="G4" i="10"/>
  <c r="F4" i="10"/>
  <c r="J31" i="10"/>
  <c r="I31" i="10"/>
  <c r="H31" i="10"/>
  <c r="G31" i="10"/>
  <c r="F31" i="10"/>
  <c r="I42" i="10"/>
  <c r="G42" i="10"/>
  <c r="F42" i="10"/>
  <c r="J49" i="10"/>
  <c r="I49" i="10"/>
  <c r="H49" i="10"/>
  <c r="G49" i="10"/>
  <c r="F49" i="10"/>
  <c r="J47" i="10"/>
  <c r="I47" i="10"/>
  <c r="H47" i="10"/>
  <c r="G47" i="10"/>
  <c r="F47" i="10"/>
  <c r="J30" i="10"/>
  <c r="I30" i="10"/>
  <c r="H30" i="10"/>
  <c r="G30" i="10"/>
  <c r="F30" i="10"/>
  <c r="J41" i="10"/>
  <c r="I41" i="10"/>
  <c r="H41" i="10"/>
  <c r="G41" i="10"/>
  <c r="F41" i="10"/>
  <c r="J39" i="10"/>
  <c r="I39" i="10"/>
  <c r="H39" i="10"/>
  <c r="G39" i="10"/>
  <c r="F39" i="10"/>
  <c r="J24" i="10"/>
  <c r="I24" i="10"/>
  <c r="H24" i="10"/>
  <c r="G24" i="10"/>
  <c r="F24" i="10"/>
  <c r="J36" i="10"/>
  <c r="I36" i="10"/>
  <c r="H36" i="10"/>
  <c r="G36" i="10"/>
  <c r="F36" i="10"/>
  <c r="J37" i="10"/>
  <c r="I37" i="10"/>
  <c r="H37" i="10"/>
  <c r="G37" i="10"/>
  <c r="F37" i="10"/>
  <c r="J34" i="10"/>
  <c r="I34" i="10"/>
  <c r="H34" i="10"/>
  <c r="G34" i="10"/>
  <c r="F34" i="10"/>
  <c r="J48" i="10"/>
  <c r="I48" i="10"/>
  <c r="H48" i="10"/>
  <c r="G48" i="10"/>
  <c r="F48" i="10"/>
  <c r="J46" i="10"/>
  <c r="I46" i="10"/>
  <c r="H46" i="10"/>
  <c r="G46" i="10"/>
  <c r="F46" i="10"/>
  <c r="J26" i="10"/>
  <c r="I26" i="10"/>
  <c r="H26" i="10"/>
  <c r="G26" i="10"/>
  <c r="F26" i="10"/>
  <c r="J44" i="10"/>
  <c r="I44" i="10"/>
  <c r="H44" i="10"/>
  <c r="G44" i="10"/>
  <c r="F44" i="10"/>
  <c r="J50" i="10"/>
  <c r="I50" i="10"/>
  <c r="H50" i="10"/>
  <c r="G50" i="10"/>
  <c r="F50" i="10"/>
  <c r="J28" i="10"/>
  <c r="I28" i="10"/>
  <c r="H28" i="10"/>
  <c r="G28" i="10"/>
  <c r="F28" i="10"/>
  <c r="J38" i="10"/>
  <c r="I38" i="10"/>
  <c r="H38" i="10"/>
  <c r="G38" i="10"/>
  <c r="F38" i="10"/>
  <c r="J33" i="10"/>
  <c r="I33" i="10"/>
  <c r="H33" i="10"/>
  <c r="G33" i="10"/>
  <c r="F33" i="10"/>
  <c r="J23" i="10"/>
  <c r="I23" i="10"/>
  <c r="H23" i="10"/>
  <c r="G23" i="10"/>
  <c r="F23" i="10"/>
  <c r="J35" i="10"/>
  <c r="I35" i="10"/>
  <c r="H35" i="10"/>
  <c r="G35" i="10"/>
  <c r="F35" i="10"/>
  <c r="J40" i="10"/>
  <c r="I40" i="10"/>
  <c r="H40" i="10"/>
  <c r="G40" i="10"/>
  <c r="F40" i="10"/>
  <c r="J43" i="10"/>
  <c r="I43" i="10"/>
  <c r="H43" i="10"/>
  <c r="G43" i="10"/>
  <c r="F43" i="10"/>
  <c r="J29" i="10"/>
  <c r="I29" i="10"/>
  <c r="H29" i="10"/>
  <c r="G29" i="10"/>
  <c r="F29" i="10"/>
  <c r="J45" i="10"/>
  <c r="I45" i="10"/>
  <c r="H45" i="10"/>
  <c r="G45" i="10"/>
  <c r="F45" i="10"/>
  <c r="J27" i="10"/>
  <c r="I27" i="10"/>
  <c r="H27" i="10"/>
  <c r="G27" i="10"/>
  <c r="F27" i="10"/>
  <c r="J25" i="10"/>
  <c r="I25" i="10"/>
  <c r="H25" i="10"/>
  <c r="G25" i="10"/>
  <c r="F25" i="10"/>
  <c r="J32" i="10"/>
  <c r="I32" i="10"/>
  <c r="H32" i="10"/>
  <c r="G32" i="10"/>
  <c r="F32" i="10"/>
  <c r="X138" i="9"/>
  <c r="V138" i="9"/>
  <c r="U138" i="9"/>
  <c r="T138" i="9"/>
  <c r="S138" i="9"/>
  <c r="R138" i="9"/>
  <c r="Q138" i="9"/>
  <c r="P138" i="9"/>
  <c r="O138" i="9"/>
  <c r="N138" i="9"/>
  <c r="M138" i="9"/>
  <c r="L138" i="9"/>
  <c r="K138" i="9"/>
  <c r="J138" i="9"/>
  <c r="I138" i="9"/>
  <c r="H138" i="9"/>
  <c r="G138" i="9"/>
  <c r="F138" i="9"/>
  <c r="E138" i="9"/>
  <c r="D138" i="9"/>
  <c r="C138" i="9"/>
  <c r="B138" i="9"/>
  <c r="X136" i="9"/>
  <c r="X140" i="9" s="1"/>
  <c r="V136" i="9"/>
  <c r="V140" i="9" s="1"/>
  <c r="U136" i="9"/>
  <c r="U140" i="9" s="1"/>
  <c r="T136" i="9"/>
  <c r="T140" i="9" s="1"/>
  <c r="S136" i="9"/>
  <c r="S140" i="9" s="1"/>
  <c r="R136" i="9"/>
  <c r="R140" i="9" s="1"/>
  <c r="Q136" i="9"/>
  <c r="Q140" i="9" s="1"/>
  <c r="P136" i="9"/>
  <c r="P140" i="9" s="1"/>
  <c r="O136" i="9"/>
  <c r="O140" i="9" s="1"/>
  <c r="N136" i="9"/>
  <c r="N140" i="9" s="1"/>
  <c r="M136" i="9"/>
  <c r="M140" i="9" s="1"/>
  <c r="L136" i="9"/>
  <c r="L140" i="9" s="1"/>
  <c r="K136" i="9"/>
  <c r="K140" i="9" s="1"/>
  <c r="J136" i="9"/>
  <c r="J140" i="9" s="1"/>
  <c r="I136" i="9"/>
  <c r="I140" i="9" s="1"/>
  <c r="H136" i="9"/>
  <c r="H140" i="9" s="1"/>
  <c r="G136" i="9"/>
  <c r="G140" i="9" s="1"/>
  <c r="F136" i="9"/>
  <c r="F140" i="9" s="1"/>
  <c r="E136" i="9"/>
  <c r="E140" i="9" s="1"/>
  <c r="D136" i="9"/>
  <c r="D140" i="9" s="1"/>
  <c r="C136" i="9"/>
  <c r="C140" i="9" s="1"/>
  <c r="B136" i="9"/>
  <c r="B140" i="9" s="1"/>
  <c r="J40" i="9"/>
  <c r="I40" i="9"/>
  <c r="H40" i="9"/>
  <c r="G40" i="9"/>
  <c r="F40" i="9"/>
  <c r="J39" i="9"/>
  <c r="I39" i="9"/>
  <c r="H39" i="9"/>
  <c r="G39" i="9"/>
  <c r="F39" i="9"/>
  <c r="J38" i="9"/>
  <c r="I38" i="9"/>
  <c r="H38" i="9"/>
  <c r="G38" i="9"/>
  <c r="F38" i="9"/>
  <c r="J37" i="9"/>
  <c r="I37" i="9"/>
  <c r="H37" i="9"/>
  <c r="G37" i="9"/>
  <c r="F37" i="9"/>
  <c r="J36" i="9"/>
  <c r="I36" i="9"/>
  <c r="H36" i="9"/>
  <c r="G36" i="9"/>
  <c r="F36" i="9"/>
  <c r="J35" i="9"/>
  <c r="I35" i="9"/>
  <c r="H35" i="9"/>
  <c r="G35" i="9"/>
  <c r="F35" i="9"/>
  <c r="J34" i="9"/>
  <c r="I34" i="9"/>
  <c r="H34" i="9"/>
  <c r="G34" i="9"/>
  <c r="F34" i="9"/>
  <c r="J33" i="9"/>
  <c r="I33" i="9"/>
  <c r="H33" i="9"/>
  <c r="G33" i="9"/>
  <c r="F33" i="9"/>
  <c r="J32" i="9"/>
  <c r="I32" i="9"/>
  <c r="H32" i="9"/>
  <c r="G32" i="9"/>
  <c r="F32" i="9"/>
  <c r="J31" i="9"/>
  <c r="I31" i="9"/>
  <c r="H31" i="9"/>
  <c r="G31" i="9"/>
  <c r="F31" i="9"/>
  <c r="J28" i="9"/>
  <c r="I28" i="9"/>
  <c r="H28" i="9"/>
  <c r="G28" i="9"/>
  <c r="F28" i="9"/>
  <c r="J27" i="9"/>
  <c r="I27" i="9"/>
  <c r="H27" i="9"/>
  <c r="G27" i="9"/>
  <c r="F27" i="9"/>
  <c r="J30" i="9"/>
  <c r="I30" i="9"/>
  <c r="H30" i="9"/>
  <c r="G30" i="9"/>
  <c r="F30" i="9"/>
  <c r="J26" i="9"/>
  <c r="I26" i="9"/>
  <c r="H26" i="9"/>
  <c r="G26" i="9"/>
  <c r="F26" i="9"/>
  <c r="J25" i="9"/>
  <c r="I25" i="9"/>
  <c r="H25" i="9"/>
  <c r="G25" i="9"/>
  <c r="F25" i="9"/>
  <c r="S139" i="9"/>
  <c r="J22" i="9"/>
  <c r="I22" i="9"/>
  <c r="H22" i="9"/>
  <c r="G22" i="9"/>
  <c r="F22" i="9"/>
  <c r="J7" i="9"/>
  <c r="I7" i="9"/>
  <c r="H7" i="9"/>
  <c r="G7" i="9"/>
  <c r="F7" i="9"/>
  <c r="J21" i="9"/>
  <c r="I21" i="9"/>
  <c r="H21" i="9"/>
  <c r="G21" i="9"/>
  <c r="F21" i="9"/>
  <c r="J20" i="9"/>
  <c r="I20" i="9"/>
  <c r="H20" i="9"/>
  <c r="G20" i="9"/>
  <c r="F20" i="9"/>
  <c r="J19" i="9"/>
  <c r="I19" i="9"/>
  <c r="H19" i="9"/>
  <c r="G19" i="9"/>
  <c r="F19" i="9"/>
  <c r="J18" i="9"/>
  <c r="I18" i="9"/>
  <c r="H18" i="9"/>
  <c r="G18" i="9"/>
  <c r="F18" i="9"/>
  <c r="J6" i="9"/>
  <c r="I6" i="9"/>
  <c r="H6" i="9"/>
  <c r="G6" i="9"/>
  <c r="F6" i="9"/>
  <c r="J17" i="9"/>
  <c r="I17" i="9"/>
  <c r="H17" i="9"/>
  <c r="G17" i="9"/>
  <c r="F17" i="9"/>
  <c r="J16" i="9"/>
  <c r="I16" i="9"/>
  <c r="H16" i="9"/>
  <c r="G16" i="9"/>
  <c r="F16" i="9"/>
  <c r="J15" i="9"/>
  <c r="I15" i="9"/>
  <c r="H15" i="9"/>
  <c r="G15" i="9"/>
  <c r="F15" i="9"/>
  <c r="J14" i="9"/>
  <c r="I14" i="9"/>
  <c r="H14" i="9"/>
  <c r="G14" i="9"/>
  <c r="F14" i="9"/>
  <c r="J13" i="9"/>
  <c r="I13" i="9"/>
  <c r="H13" i="9"/>
  <c r="G13" i="9"/>
  <c r="F13" i="9"/>
  <c r="J12" i="9"/>
  <c r="I12" i="9"/>
  <c r="H12" i="9"/>
  <c r="G12" i="9"/>
  <c r="F12" i="9"/>
  <c r="J11" i="9"/>
  <c r="I11" i="9"/>
  <c r="H11" i="9"/>
  <c r="G11" i="9"/>
  <c r="F11" i="9"/>
  <c r="J5" i="9"/>
  <c r="I5" i="9"/>
  <c r="H5" i="9"/>
  <c r="G5" i="9"/>
  <c r="F5" i="9"/>
  <c r="J4" i="9"/>
  <c r="I4" i="9"/>
  <c r="H4" i="9"/>
  <c r="G4" i="9"/>
  <c r="F4" i="9"/>
  <c r="J10" i="9"/>
  <c r="I10" i="9"/>
  <c r="H10" i="9"/>
  <c r="G10" i="9"/>
  <c r="F10" i="9"/>
  <c r="J9" i="9"/>
  <c r="I9" i="9"/>
  <c r="H9" i="9"/>
  <c r="G9" i="9"/>
  <c r="F9" i="9"/>
  <c r="J3" i="9"/>
  <c r="I3" i="9"/>
  <c r="H3" i="9"/>
  <c r="G3" i="9"/>
  <c r="F3" i="9"/>
  <c r="J2" i="9"/>
  <c r="I2" i="9"/>
  <c r="H2" i="9"/>
  <c r="G2" i="9"/>
  <c r="F2" i="9"/>
  <c r="J13" i="8"/>
  <c r="I13" i="8"/>
  <c r="H13" i="8"/>
  <c r="G13" i="8"/>
  <c r="F13" i="8"/>
  <c r="J14" i="8"/>
  <c r="I14" i="8"/>
  <c r="H14" i="8"/>
  <c r="G14" i="8"/>
  <c r="F14" i="8"/>
  <c r="J11" i="8"/>
  <c r="I11" i="8"/>
  <c r="H11" i="8"/>
  <c r="G11" i="8"/>
  <c r="F11" i="8"/>
  <c r="J12" i="8"/>
  <c r="I12" i="8"/>
  <c r="H12" i="8"/>
  <c r="G12" i="8"/>
  <c r="F12" i="8"/>
  <c r="I18" i="8"/>
  <c r="H18" i="8"/>
  <c r="G18" i="8"/>
  <c r="F18" i="8"/>
  <c r="J22" i="8"/>
  <c r="I22" i="8"/>
  <c r="H22" i="8"/>
  <c r="G22" i="8"/>
  <c r="F22" i="8"/>
  <c r="J6" i="8"/>
  <c r="I6" i="8"/>
  <c r="H6" i="8"/>
  <c r="G6" i="8"/>
  <c r="F6" i="8"/>
  <c r="J21" i="8"/>
  <c r="I21" i="8"/>
  <c r="H21" i="8"/>
  <c r="G21" i="8"/>
  <c r="F21" i="8"/>
  <c r="J19" i="8"/>
  <c r="I19" i="8"/>
  <c r="H19" i="8"/>
  <c r="G19" i="8"/>
  <c r="F19" i="8"/>
  <c r="J17" i="8"/>
  <c r="I17" i="8"/>
  <c r="H17" i="8"/>
  <c r="G17" i="8"/>
  <c r="F17" i="8"/>
  <c r="J20" i="8"/>
  <c r="I20" i="8"/>
  <c r="H20" i="8"/>
  <c r="G20" i="8"/>
  <c r="F20" i="8"/>
  <c r="J16" i="8"/>
  <c r="I16" i="8"/>
  <c r="H16" i="8"/>
  <c r="G16" i="8"/>
  <c r="F16" i="8"/>
  <c r="J2" i="8"/>
  <c r="I2" i="8"/>
  <c r="H2" i="8"/>
  <c r="G2" i="8"/>
  <c r="F2" i="8"/>
  <c r="J3" i="8"/>
  <c r="I3" i="8"/>
  <c r="H3" i="8"/>
  <c r="G3" i="8"/>
  <c r="F3" i="8"/>
  <c r="J4" i="8"/>
  <c r="I4" i="8"/>
  <c r="H4" i="8"/>
  <c r="G4" i="8"/>
  <c r="F4" i="8"/>
  <c r="J8" i="8"/>
  <c r="I8" i="8"/>
  <c r="H8" i="8"/>
  <c r="G8" i="8"/>
  <c r="F8" i="8"/>
  <c r="J7" i="8"/>
  <c r="I7" i="8"/>
  <c r="H7" i="8"/>
  <c r="G7" i="8"/>
  <c r="F7" i="8"/>
  <c r="J9" i="8"/>
  <c r="I9" i="8"/>
  <c r="H9" i="8"/>
  <c r="G9" i="8"/>
  <c r="F9" i="8"/>
  <c r="J43" i="7"/>
  <c r="I43" i="7"/>
  <c r="H43" i="7"/>
  <c r="G43" i="7"/>
  <c r="F43" i="7"/>
  <c r="J42" i="7"/>
  <c r="I42" i="7"/>
  <c r="H42" i="7"/>
  <c r="G42" i="7"/>
  <c r="F42" i="7"/>
  <c r="J44" i="7"/>
  <c r="I44" i="7"/>
  <c r="H44" i="7"/>
  <c r="G44" i="7"/>
  <c r="F44" i="7"/>
  <c r="J40" i="7"/>
  <c r="I40" i="7"/>
  <c r="H40" i="7"/>
  <c r="G40" i="7"/>
  <c r="F40" i="7"/>
  <c r="J45" i="7"/>
  <c r="I45" i="7"/>
  <c r="H45" i="7"/>
  <c r="G45" i="7"/>
  <c r="F45" i="7"/>
  <c r="J38" i="7"/>
  <c r="I38" i="7"/>
  <c r="H38" i="7"/>
  <c r="G38" i="7"/>
  <c r="F38" i="7"/>
  <c r="J39" i="7"/>
  <c r="I39" i="7"/>
  <c r="H39" i="7"/>
  <c r="G39" i="7"/>
  <c r="F39" i="7"/>
  <c r="J41" i="7"/>
  <c r="I41" i="7"/>
  <c r="H41" i="7"/>
  <c r="G41" i="7"/>
  <c r="F41" i="7"/>
  <c r="J37" i="7"/>
  <c r="I37" i="7"/>
  <c r="H37" i="7"/>
  <c r="G37" i="7"/>
  <c r="F37" i="7"/>
  <c r="J59" i="7"/>
  <c r="I59" i="7"/>
  <c r="H59" i="7"/>
  <c r="G59" i="7"/>
  <c r="F59" i="7"/>
  <c r="J60" i="7"/>
  <c r="I60" i="7"/>
  <c r="H60" i="7"/>
  <c r="G60" i="7"/>
  <c r="F60" i="7"/>
  <c r="J63" i="7"/>
  <c r="I63" i="7"/>
  <c r="H63" i="7"/>
  <c r="G63" i="7"/>
  <c r="F63" i="7"/>
  <c r="J54" i="7"/>
  <c r="I54" i="7"/>
  <c r="H54" i="7"/>
  <c r="G54" i="7"/>
  <c r="F54" i="7"/>
  <c r="J57" i="7"/>
  <c r="I57" i="7"/>
  <c r="H57" i="7"/>
  <c r="G57" i="7"/>
  <c r="F57" i="7"/>
  <c r="J62" i="7"/>
  <c r="I62" i="7"/>
  <c r="H62" i="7"/>
  <c r="G62" i="7"/>
  <c r="F62" i="7"/>
  <c r="J55" i="7"/>
  <c r="I55" i="7"/>
  <c r="H55" i="7"/>
  <c r="G55" i="7"/>
  <c r="F55" i="7"/>
  <c r="J50" i="7"/>
  <c r="I50" i="7"/>
  <c r="H50" i="7"/>
  <c r="G50" i="7"/>
  <c r="F50" i="7"/>
  <c r="J48" i="7"/>
  <c r="I48" i="7"/>
  <c r="H48" i="7"/>
  <c r="G48" i="7"/>
  <c r="F48" i="7"/>
  <c r="J49" i="7"/>
  <c r="I49" i="7"/>
  <c r="H49" i="7"/>
  <c r="G49" i="7"/>
  <c r="F49" i="7"/>
  <c r="J58" i="7"/>
  <c r="I58" i="7"/>
  <c r="H58" i="7"/>
  <c r="G58" i="7"/>
  <c r="F58" i="7"/>
  <c r="J61" i="7"/>
  <c r="I61" i="7"/>
  <c r="H61" i="7"/>
  <c r="G61" i="7"/>
  <c r="F61" i="7"/>
  <c r="J56" i="7"/>
  <c r="I56" i="7"/>
  <c r="H56" i="7"/>
  <c r="G56" i="7"/>
  <c r="F56" i="7"/>
  <c r="J47" i="7"/>
  <c r="I47" i="7"/>
  <c r="H47" i="7"/>
  <c r="G47" i="7"/>
  <c r="F47" i="7"/>
  <c r="J51" i="7"/>
  <c r="I51" i="7"/>
  <c r="H51" i="7"/>
  <c r="G51" i="7"/>
  <c r="F51" i="7"/>
  <c r="J53" i="7"/>
  <c r="I53" i="7"/>
  <c r="H53" i="7"/>
  <c r="G53" i="7"/>
  <c r="F53" i="7"/>
  <c r="J52" i="7"/>
  <c r="I52" i="7"/>
  <c r="H52" i="7"/>
  <c r="G52" i="7"/>
  <c r="F52" i="7"/>
  <c r="J15" i="7"/>
  <c r="I15" i="7"/>
  <c r="H15" i="7"/>
  <c r="G15" i="7"/>
  <c r="F15" i="7"/>
  <c r="J13" i="7"/>
  <c r="I13" i="7"/>
  <c r="H13" i="7"/>
  <c r="G13" i="7"/>
  <c r="F13" i="7"/>
  <c r="J7" i="7"/>
  <c r="I7" i="7"/>
  <c r="H7" i="7"/>
  <c r="G7" i="7"/>
  <c r="F7" i="7"/>
  <c r="J10" i="7"/>
  <c r="I10" i="7"/>
  <c r="H10" i="7"/>
  <c r="G10" i="7"/>
  <c r="F10" i="7"/>
  <c r="J6" i="7"/>
  <c r="I6" i="7"/>
  <c r="H6" i="7"/>
  <c r="G6" i="7"/>
  <c r="F6" i="7"/>
  <c r="J3" i="7"/>
  <c r="I3" i="7"/>
  <c r="H3" i="7"/>
  <c r="G3" i="7"/>
  <c r="F3" i="7"/>
  <c r="J9" i="7"/>
  <c r="I9" i="7"/>
  <c r="H9" i="7"/>
  <c r="G9" i="7"/>
  <c r="F9" i="7"/>
  <c r="J4" i="7"/>
  <c r="I4" i="7"/>
  <c r="H4" i="7"/>
  <c r="G4" i="7"/>
  <c r="F4" i="7"/>
  <c r="J14" i="7"/>
  <c r="I14" i="7"/>
  <c r="H14" i="7"/>
  <c r="G14" i="7"/>
  <c r="F14" i="7"/>
  <c r="J8" i="7"/>
  <c r="I8" i="7"/>
  <c r="H8" i="7"/>
  <c r="G8" i="7"/>
  <c r="F8" i="7"/>
  <c r="J5" i="7"/>
  <c r="I5" i="7"/>
  <c r="H5" i="7"/>
  <c r="G5" i="7"/>
  <c r="F5" i="7"/>
  <c r="J12" i="7"/>
  <c r="I12" i="7"/>
  <c r="H12" i="7"/>
  <c r="G12" i="7"/>
  <c r="F12" i="7"/>
  <c r="J2" i="7"/>
  <c r="I2" i="7"/>
  <c r="H2" i="7"/>
  <c r="G2" i="7"/>
  <c r="F2" i="7"/>
  <c r="J11" i="7"/>
  <c r="I11" i="7"/>
  <c r="H11" i="7"/>
  <c r="G11" i="7"/>
  <c r="F11" i="7"/>
  <c r="J33" i="7"/>
  <c r="I33" i="7"/>
  <c r="H33" i="7"/>
  <c r="G33" i="7"/>
  <c r="F33" i="7"/>
  <c r="J24" i="7"/>
  <c r="I24" i="7"/>
  <c r="H24" i="7"/>
  <c r="G24" i="7"/>
  <c r="F24" i="7"/>
  <c r="I31" i="7"/>
  <c r="G31" i="7"/>
  <c r="F31" i="7"/>
  <c r="J29" i="7"/>
  <c r="I29" i="7"/>
  <c r="H29" i="7"/>
  <c r="G29" i="7"/>
  <c r="F29" i="7"/>
  <c r="J34" i="7"/>
  <c r="I34" i="7"/>
  <c r="H34" i="7"/>
  <c r="G34" i="7"/>
  <c r="F34" i="7"/>
  <c r="J28" i="7"/>
  <c r="I28" i="7"/>
  <c r="H28" i="7"/>
  <c r="G28" i="7"/>
  <c r="F28" i="7"/>
  <c r="J21" i="7"/>
  <c r="I21" i="7"/>
  <c r="H21" i="7"/>
  <c r="G21" i="7"/>
  <c r="F21" i="7"/>
  <c r="J18" i="7"/>
  <c r="I18" i="7"/>
  <c r="H18" i="7"/>
  <c r="G18" i="7"/>
  <c r="F18" i="7"/>
  <c r="J30" i="7"/>
  <c r="I30" i="7"/>
  <c r="H30" i="7"/>
  <c r="G30" i="7"/>
  <c r="F30" i="7"/>
  <c r="J35" i="7"/>
  <c r="I35" i="7"/>
  <c r="H35" i="7"/>
  <c r="G35" i="7"/>
  <c r="F35" i="7"/>
  <c r="J22" i="7"/>
  <c r="I22" i="7"/>
  <c r="H22" i="7"/>
  <c r="G22" i="7"/>
  <c r="F22" i="7"/>
  <c r="J23" i="7"/>
  <c r="I23" i="7"/>
  <c r="H23" i="7"/>
  <c r="G23" i="7"/>
  <c r="F23" i="7"/>
  <c r="J27" i="7"/>
  <c r="I27" i="7"/>
  <c r="H27" i="7"/>
  <c r="G27" i="7"/>
  <c r="F27" i="7"/>
  <c r="J17" i="7"/>
  <c r="I17" i="7"/>
  <c r="H17" i="7"/>
  <c r="G17" i="7"/>
  <c r="F17" i="7"/>
  <c r="J32" i="7"/>
  <c r="I32" i="7"/>
  <c r="H32" i="7"/>
  <c r="G32" i="7"/>
  <c r="F32" i="7"/>
  <c r="J25" i="7"/>
  <c r="I25" i="7"/>
  <c r="H25" i="7"/>
  <c r="G25" i="7"/>
  <c r="F25" i="7"/>
  <c r="J26" i="7"/>
  <c r="I26" i="7"/>
  <c r="H26" i="7"/>
  <c r="G26" i="7"/>
  <c r="F26" i="7"/>
  <c r="J19" i="7"/>
  <c r="I19" i="7"/>
  <c r="H19" i="7"/>
  <c r="G19" i="7"/>
  <c r="F19" i="7"/>
  <c r="J20" i="7"/>
  <c r="I20" i="7"/>
  <c r="H20" i="7"/>
  <c r="G20" i="7"/>
  <c r="F20" i="7"/>
  <c r="W19" i="6"/>
  <c r="U19" i="6"/>
  <c r="S19" i="6"/>
  <c r="Q19" i="6"/>
  <c r="J19" i="6"/>
  <c r="N19" i="6" s="1"/>
  <c r="I19" i="6"/>
  <c r="H19" i="6"/>
  <c r="G19" i="6"/>
  <c r="F19" i="6"/>
  <c r="W18" i="6"/>
  <c r="U18" i="6"/>
  <c r="S18" i="6"/>
  <c r="Q18" i="6"/>
  <c r="J18" i="6"/>
  <c r="N18" i="6" s="1"/>
  <c r="I18" i="6"/>
  <c r="H18" i="6"/>
  <c r="G18" i="6"/>
  <c r="F18" i="6"/>
  <c r="W21" i="6"/>
  <c r="U21" i="6"/>
  <c r="S21" i="6"/>
  <c r="Q21" i="6"/>
  <c r="J21" i="6"/>
  <c r="N21" i="6" s="1"/>
  <c r="I21" i="6"/>
  <c r="H21" i="6"/>
  <c r="G21" i="6"/>
  <c r="F21" i="6"/>
  <c r="W20" i="6"/>
  <c r="U20" i="6"/>
  <c r="S20" i="6"/>
  <c r="Q20" i="6"/>
  <c r="J20" i="6"/>
  <c r="N20" i="6" s="1"/>
  <c r="I20" i="6"/>
  <c r="H20" i="6"/>
  <c r="G20" i="6"/>
  <c r="F20" i="6"/>
  <c r="W29" i="6"/>
  <c r="U29" i="6"/>
  <c r="S29" i="6"/>
  <c r="Q29" i="6"/>
  <c r="J29" i="6"/>
  <c r="N29" i="6" s="1"/>
  <c r="I29" i="6"/>
  <c r="H29" i="6"/>
  <c r="G29" i="6"/>
  <c r="F29" i="6"/>
  <c r="W24" i="6"/>
  <c r="U24" i="6"/>
  <c r="S24" i="6"/>
  <c r="Q24" i="6"/>
  <c r="J24" i="6"/>
  <c r="N24" i="6" s="1"/>
  <c r="I24" i="6"/>
  <c r="H24" i="6"/>
  <c r="G24" i="6"/>
  <c r="F24" i="6"/>
  <c r="W23" i="6"/>
  <c r="U23" i="6"/>
  <c r="S23" i="6"/>
  <c r="Q23" i="6"/>
  <c r="J23" i="6"/>
  <c r="N23" i="6" s="1"/>
  <c r="I23" i="6"/>
  <c r="H23" i="6"/>
  <c r="G23" i="6"/>
  <c r="F23" i="6"/>
  <c r="W27" i="6"/>
  <c r="U27" i="6"/>
  <c r="S27" i="6"/>
  <c r="Q27" i="6"/>
  <c r="J27" i="6"/>
  <c r="N27" i="6" s="1"/>
  <c r="I27" i="6"/>
  <c r="H27" i="6"/>
  <c r="G27" i="6"/>
  <c r="F27" i="6"/>
  <c r="W26" i="6"/>
  <c r="U26" i="6"/>
  <c r="S26" i="6"/>
  <c r="Q26" i="6"/>
  <c r="J26" i="6"/>
  <c r="N26" i="6" s="1"/>
  <c r="I26" i="6"/>
  <c r="H26" i="6"/>
  <c r="G26" i="6"/>
  <c r="F26" i="6"/>
  <c r="W30" i="6"/>
  <c r="U30" i="6"/>
  <c r="S30" i="6"/>
  <c r="Q30" i="6"/>
  <c r="J30" i="6"/>
  <c r="N30" i="6" s="1"/>
  <c r="I30" i="6"/>
  <c r="H30" i="6"/>
  <c r="G30" i="6"/>
  <c r="F30" i="6"/>
  <c r="W28" i="6"/>
  <c r="U28" i="6"/>
  <c r="S28" i="6"/>
  <c r="Q28" i="6"/>
  <c r="J28" i="6"/>
  <c r="N28" i="6" s="1"/>
  <c r="I28" i="6"/>
  <c r="H28" i="6"/>
  <c r="G28" i="6"/>
  <c r="F28" i="6"/>
  <c r="W25" i="6"/>
  <c r="U25" i="6"/>
  <c r="S25" i="6"/>
  <c r="Q25" i="6"/>
  <c r="J25" i="6"/>
  <c r="N25" i="6" s="1"/>
  <c r="I25" i="6"/>
  <c r="H25" i="6"/>
  <c r="G25" i="6"/>
  <c r="F25" i="6"/>
  <c r="W4" i="6"/>
  <c r="U4" i="6"/>
  <c r="S4" i="6"/>
  <c r="Q4" i="6"/>
  <c r="J4" i="6"/>
  <c r="N4" i="6" s="1"/>
  <c r="I4" i="6"/>
  <c r="H4" i="6"/>
  <c r="G4" i="6"/>
  <c r="F4" i="6"/>
  <c r="W5" i="6"/>
  <c r="U5" i="6"/>
  <c r="S5" i="6"/>
  <c r="Q5" i="6"/>
  <c r="J5" i="6"/>
  <c r="N5" i="6" s="1"/>
  <c r="I5" i="6"/>
  <c r="H5" i="6"/>
  <c r="G5" i="6"/>
  <c r="F5" i="6"/>
  <c r="W3" i="6"/>
  <c r="U3" i="6"/>
  <c r="S3" i="6"/>
  <c r="Q3" i="6"/>
  <c r="J3" i="6"/>
  <c r="N3" i="6" s="1"/>
  <c r="I3" i="6"/>
  <c r="H3" i="6"/>
  <c r="G3" i="6"/>
  <c r="F3" i="6"/>
  <c r="W6" i="6"/>
  <c r="U6" i="6"/>
  <c r="S6" i="6"/>
  <c r="Q6" i="6"/>
  <c r="J6" i="6"/>
  <c r="N6" i="6" s="1"/>
  <c r="I6" i="6"/>
  <c r="H6" i="6"/>
  <c r="G6" i="6"/>
  <c r="F6" i="6"/>
  <c r="W7" i="6"/>
  <c r="U7" i="6"/>
  <c r="S7" i="6"/>
  <c r="Q7" i="6"/>
  <c r="J7" i="6"/>
  <c r="N7" i="6" s="1"/>
  <c r="I7" i="6"/>
  <c r="H7" i="6"/>
  <c r="G7" i="6"/>
  <c r="F7" i="6"/>
  <c r="W13" i="6"/>
  <c r="U13" i="6"/>
  <c r="S13" i="6"/>
  <c r="Q13" i="6"/>
  <c r="J13" i="6"/>
  <c r="N13" i="6" s="1"/>
  <c r="I13" i="6"/>
  <c r="H13" i="6"/>
  <c r="G13" i="6"/>
  <c r="F13" i="6"/>
  <c r="W16" i="6"/>
  <c r="U16" i="6"/>
  <c r="S16" i="6"/>
  <c r="Q16" i="6"/>
  <c r="J16" i="6"/>
  <c r="N16" i="6" s="1"/>
  <c r="I16" i="6"/>
  <c r="H16" i="6"/>
  <c r="G16" i="6"/>
  <c r="F16" i="6"/>
  <c r="W14" i="6"/>
  <c r="U14" i="6"/>
  <c r="S14" i="6"/>
  <c r="Q14" i="6"/>
  <c r="J14" i="6"/>
  <c r="N14" i="6" s="1"/>
  <c r="I14" i="6"/>
  <c r="H14" i="6"/>
  <c r="G14" i="6"/>
  <c r="F14" i="6"/>
  <c r="W10" i="6"/>
  <c r="U10" i="6"/>
  <c r="S10" i="6"/>
  <c r="Q10" i="6"/>
  <c r="J10" i="6"/>
  <c r="N10" i="6" s="1"/>
  <c r="I10" i="6"/>
  <c r="H10" i="6"/>
  <c r="G10" i="6"/>
  <c r="F10" i="6"/>
  <c r="W15" i="6"/>
  <c r="U15" i="6"/>
  <c r="S15" i="6"/>
  <c r="Q15" i="6"/>
  <c r="J15" i="6"/>
  <c r="N15" i="6" s="1"/>
  <c r="I15" i="6"/>
  <c r="H15" i="6"/>
  <c r="G15" i="6"/>
  <c r="F15" i="6"/>
  <c r="W9" i="6"/>
  <c r="U9" i="6"/>
  <c r="S9" i="6"/>
  <c r="Q9" i="6"/>
  <c r="J9" i="6"/>
  <c r="N9" i="6" s="1"/>
  <c r="I9" i="6"/>
  <c r="H9" i="6"/>
  <c r="G9" i="6"/>
  <c r="F9" i="6"/>
  <c r="W11" i="6"/>
  <c r="U11" i="6"/>
  <c r="S11" i="6"/>
  <c r="Q11" i="6"/>
  <c r="J11" i="6"/>
  <c r="I11" i="6"/>
  <c r="H11" i="6"/>
  <c r="G11" i="6"/>
  <c r="F11" i="6"/>
  <c r="W12" i="6"/>
  <c r="U12" i="6"/>
  <c r="S12" i="6"/>
  <c r="Q12" i="6"/>
  <c r="J12" i="6"/>
  <c r="N12" i="6" s="1"/>
  <c r="I12" i="6"/>
  <c r="H12" i="6"/>
  <c r="G12" i="6"/>
  <c r="F12" i="6"/>
  <c r="X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X194" i="5"/>
  <c r="X198" i="5" s="1"/>
  <c r="V194" i="5"/>
  <c r="V198" i="5" s="1"/>
  <c r="U194" i="5"/>
  <c r="U198" i="5" s="1"/>
  <c r="T194" i="5"/>
  <c r="T198" i="5" s="1"/>
  <c r="S194" i="5"/>
  <c r="S198" i="5" s="1"/>
  <c r="R194" i="5"/>
  <c r="R198" i="5" s="1"/>
  <c r="Q194" i="5"/>
  <c r="Q198" i="5" s="1"/>
  <c r="P194" i="5"/>
  <c r="P198" i="5" s="1"/>
  <c r="O194" i="5"/>
  <c r="O198" i="5" s="1"/>
  <c r="N194" i="5"/>
  <c r="N198" i="5" s="1"/>
  <c r="M194" i="5"/>
  <c r="M198" i="5" s="1"/>
  <c r="L194" i="5"/>
  <c r="L198" i="5" s="1"/>
  <c r="K194" i="5"/>
  <c r="K198" i="5" s="1"/>
  <c r="J194" i="5"/>
  <c r="J198" i="5" s="1"/>
  <c r="I194" i="5"/>
  <c r="I198" i="5" s="1"/>
  <c r="H194" i="5"/>
  <c r="H198" i="5" s="1"/>
  <c r="G194" i="5"/>
  <c r="G198" i="5" s="1"/>
  <c r="F194" i="5"/>
  <c r="F198" i="5" s="1"/>
  <c r="E194" i="5"/>
  <c r="E198" i="5" s="1"/>
  <c r="D194" i="5"/>
  <c r="D198" i="5" s="1"/>
  <c r="C194" i="5"/>
  <c r="C198" i="5" s="1"/>
  <c r="B194" i="5"/>
  <c r="B198" i="5" s="1"/>
  <c r="J25" i="5"/>
  <c r="I25" i="5"/>
  <c r="H25" i="5"/>
  <c r="G25" i="5"/>
  <c r="F25" i="5"/>
  <c r="J36" i="5"/>
  <c r="I36" i="5"/>
  <c r="H36" i="5"/>
  <c r="G36" i="5"/>
  <c r="F36" i="5"/>
  <c r="J24" i="5"/>
  <c r="I24" i="5"/>
  <c r="H24" i="5"/>
  <c r="G24" i="5"/>
  <c r="F24" i="5"/>
  <c r="J35" i="5"/>
  <c r="I35" i="5"/>
  <c r="H35" i="5"/>
  <c r="G35" i="5"/>
  <c r="F35" i="5"/>
  <c r="J23" i="5"/>
  <c r="I23" i="5"/>
  <c r="H23" i="5"/>
  <c r="G23" i="5"/>
  <c r="F23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2" i="5"/>
  <c r="I22" i="5"/>
  <c r="H22" i="5"/>
  <c r="G22" i="5"/>
  <c r="F22" i="5"/>
  <c r="J21" i="5"/>
  <c r="I21" i="5"/>
  <c r="H21" i="5"/>
  <c r="G21" i="5"/>
  <c r="F21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0" i="5"/>
  <c r="I20" i="5"/>
  <c r="H20" i="5"/>
  <c r="G20" i="5"/>
  <c r="F20" i="5"/>
  <c r="J8" i="5"/>
  <c r="I8" i="5"/>
  <c r="H8" i="5"/>
  <c r="G8" i="5"/>
  <c r="F8" i="5"/>
  <c r="J18" i="5"/>
  <c r="I18" i="5"/>
  <c r="H18" i="5"/>
  <c r="G18" i="5"/>
  <c r="F18" i="5"/>
  <c r="J7" i="5"/>
  <c r="I7" i="5"/>
  <c r="H7" i="5"/>
  <c r="G7" i="5"/>
  <c r="F7" i="5"/>
  <c r="J6" i="5"/>
  <c r="I6" i="5"/>
  <c r="H6" i="5"/>
  <c r="G6" i="5"/>
  <c r="F6" i="5"/>
  <c r="J17" i="5"/>
  <c r="I17" i="5"/>
  <c r="H17" i="5"/>
  <c r="G17" i="5"/>
  <c r="F17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F3" i="5"/>
  <c r="J2" i="5"/>
  <c r="I2" i="5"/>
  <c r="H2" i="5"/>
  <c r="G2" i="5"/>
  <c r="F2" i="5"/>
  <c r="J16" i="5"/>
  <c r="I16" i="5"/>
  <c r="H16" i="5"/>
  <c r="G16" i="5"/>
  <c r="F16" i="5"/>
  <c r="J15" i="5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11" i="5"/>
  <c r="I11" i="5"/>
  <c r="H11" i="5"/>
  <c r="G11" i="5"/>
  <c r="F11" i="5"/>
  <c r="J10" i="5"/>
  <c r="I10" i="5"/>
  <c r="H10" i="5"/>
  <c r="G10" i="5"/>
  <c r="F10" i="5"/>
  <c r="J71" i="4"/>
  <c r="I71" i="4"/>
  <c r="H71" i="4"/>
  <c r="G71" i="4"/>
  <c r="F71" i="4"/>
  <c r="J69" i="4"/>
  <c r="I69" i="4"/>
  <c r="H69" i="4"/>
  <c r="G69" i="4"/>
  <c r="F69" i="4"/>
  <c r="J74" i="4"/>
  <c r="I74" i="4"/>
  <c r="H74" i="4"/>
  <c r="G74" i="4"/>
  <c r="F74" i="4"/>
  <c r="J72" i="4"/>
  <c r="I72" i="4"/>
  <c r="H72" i="4"/>
  <c r="G72" i="4"/>
  <c r="F72" i="4"/>
  <c r="J75" i="4"/>
  <c r="I75" i="4"/>
  <c r="H75" i="4"/>
  <c r="G75" i="4"/>
  <c r="F75" i="4"/>
  <c r="J67" i="4"/>
  <c r="I67" i="4"/>
  <c r="H67" i="4"/>
  <c r="G67" i="4"/>
  <c r="F67" i="4"/>
  <c r="J65" i="4"/>
  <c r="I65" i="4"/>
  <c r="H65" i="4"/>
  <c r="G65" i="4"/>
  <c r="F65" i="4"/>
  <c r="J73" i="4"/>
  <c r="I73" i="4"/>
  <c r="H73" i="4"/>
  <c r="G73" i="4"/>
  <c r="F73" i="4"/>
  <c r="J68" i="4"/>
  <c r="I68" i="4"/>
  <c r="H68" i="4"/>
  <c r="G68" i="4"/>
  <c r="F68" i="4"/>
  <c r="J70" i="4"/>
  <c r="I70" i="4"/>
  <c r="H70" i="4"/>
  <c r="G70" i="4"/>
  <c r="F70" i="4"/>
  <c r="J64" i="4"/>
  <c r="I64" i="4"/>
  <c r="H64" i="4"/>
  <c r="G64" i="4"/>
  <c r="F64" i="4"/>
  <c r="J66" i="4"/>
  <c r="I66" i="4"/>
  <c r="H66" i="4"/>
  <c r="G66" i="4"/>
  <c r="F66" i="4"/>
  <c r="J100" i="4"/>
  <c r="I100" i="4"/>
  <c r="H100" i="4"/>
  <c r="G100" i="4"/>
  <c r="F100" i="4"/>
  <c r="J94" i="4"/>
  <c r="I94" i="4"/>
  <c r="H94" i="4"/>
  <c r="G94" i="4"/>
  <c r="F94" i="4"/>
  <c r="J98" i="4"/>
  <c r="I98" i="4"/>
  <c r="H98" i="4"/>
  <c r="G98" i="4"/>
  <c r="F98" i="4"/>
  <c r="J92" i="4"/>
  <c r="I92" i="4"/>
  <c r="H92" i="4"/>
  <c r="G92" i="4"/>
  <c r="F92" i="4"/>
  <c r="J103" i="4"/>
  <c r="I103" i="4"/>
  <c r="H103" i="4"/>
  <c r="G103" i="4"/>
  <c r="F103" i="4"/>
  <c r="J99" i="4"/>
  <c r="I99" i="4"/>
  <c r="H99" i="4"/>
  <c r="G99" i="4"/>
  <c r="F99" i="4"/>
  <c r="J105" i="4"/>
  <c r="I105" i="4"/>
  <c r="H105" i="4"/>
  <c r="G105" i="4"/>
  <c r="F105" i="4"/>
  <c r="J107" i="4"/>
  <c r="I107" i="4"/>
  <c r="H107" i="4"/>
  <c r="G107" i="4"/>
  <c r="F107" i="4"/>
  <c r="J97" i="4"/>
  <c r="I97" i="4"/>
  <c r="H97" i="4"/>
  <c r="G97" i="4"/>
  <c r="F97" i="4"/>
  <c r="J87" i="4"/>
  <c r="I87" i="4"/>
  <c r="H87" i="4"/>
  <c r="G87" i="4"/>
  <c r="F87" i="4"/>
  <c r="J101" i="4"/>
  <c r="I101" i="4"/>
  <c r="H101" i="4"/>
  <c r="G101" i="4"/>
  <c r="F101" i="4"/>
  <c r="J95" i="4"/>
  <c r="I95" i="4"/>
  <c r="H95" i="4"/>
  <c r="G95" i="4"/>
  <c r="F95" i="4"/>
  <c r="J93" i="4"/>
  <c r="I93" i="4"/>
  <c r="H93" i="4"/>
  <c r="G93" i="4"/>
  <c r="F93" i="4"/>
  <c r="J104" i="4"/>
  <c r="I104" i="4"/>
  <c r="H104" i="4"/>
  <c r="G104" i="4"/>
  <c r="F104" i="4"/>
  <c r="J86" i="4"/>
  <c r="I86" i="4"/>
  <c r="H86" i="4"/>
  <c r="G86" i="4"/>
  <c r="F86" i="4"/>
  <c r="J89" i="4"/>
  <c r="I89" i="4"/>
  <c r="H89" i="4"/>
  <c r="G89" i="4"/>
  <c r="F89" i="4"/>
  <c r="J102" i="4"/>
  <c r="I102" i="4"/>
  <c r="H102" i="4"/>
  <c r="G102" i="4"/>
  <c r="F102" i="4"/>
  <c r="J96" i="4"/>
  <c r="I96" i="4"/>
  <c r="H96" i="4"/>
  <c r="G96" i="4"/>
  <c r="F96" i="4"/>
  <c r="J90" i="4"/>
  <c r="I90" i="4"/>
  <c r="H90" i="4"/>
  <c r="G90" i="4"/>
  <c r="F90" i="4"/>
  <c r="J85" i="4"/>
  <c r="I85" i="4"/>
  <c r="H85" i="4"/>
  <c r="G85" i="4"/>
  <c r="F85" i="4"/>
  <c r="J88" i="4"/>
  <c r="I88" i="4"/>
  <c r="H88" i="4"/>
  <c r="G88" i="4"/>
  <c r="F88" i="4"/>
  <c r="J82" i="4"/>
  <c r="I82" i="4"/>
  <c r="H82" i="4"/>
  <c r="G82" i="4"/>
  <c r="F82" i="4"/>
  <c r="J80" i="4"/>
  <c r="I80" i="4"/>
  <c r="H80" i="4"/>
  <c r="G80" i="4"/>
  <c r="F80" i="4"/>
  <c r="J83" i="4"/>
  <c r="I83" i="4"/>
  <c r="H83" i="4"/>
  <c r="G83" i="4"/>
  <c r="F83" i="4"/>
  <c r="J91" i="4"/>
  <c r="I91" i="4"/>
  <c r="H91" i="4"/>
  <c r="G91" i="4"/>
  <c r="F91" i="4"/>
  <c r="J106" i="4"/>
  <c r="I106" i="4"/>
  <c r="H106" i="4"/>
  <c r="G106" i="4"/>
  <c r="F106" i="4"/>
  <c r="J79" i="4"/>
  <c r="I79" i="4"/>
  <c r="H79" i="4"/>
  <c r="G79" i="4"/>
  <c r="F79" i="4"/>
  <c r="J84" i="4"/>
  <c r="I84" i="4"/>
  <c r="H84" i="4"/>
  <c r="G84" i="4"/>
  <c r="F84" i="4"/>
  <c r="J81" i="4"/>
  <c r="I81" i="4"/>
  <c r="H81" i="4"/>
  <c r="G81" i="4"/>
  <c r="F81" i="4"/>
  <c r="J77" i="4"/>
  <c r="I77" i="4"/>
  <c r="H77" i="4"/>
  <c r="G77" i="4"/>
  <c r="F77" i="4"/>
  <c r="J78" i="4"/>
  <c r="I78" i="4"/>
  <c r="H78" i="4"/>
  <c r="G78" i="4"/>
  <c r="F78" i="4"/>
  <c r="J23" i="4"/>
  <c r="I23" i="4"/>
  <c r="H23" i="4"/>
  <c r="G23" i="4"/>
  <c r="F23" i="4"/>
  <c r="J26" i="4"/>
  <c r="I26" i="4"/>
  <c r="H26" i="4"/>
  <c r="G26" i="4"/>
  <c r="F26" i="4"/>
  <c r="J25" i="4"/>
  <c r="I25" i="4"/>
  <c r="H25" i="4"/>
  <c r="G25" i="4"/>
  <c r="F25" i="4"/>
  <c r="J7" i="4"/>
  <c r="I7" i="4"/>
  <c r="H7" i="4"/>
  <c r="G7" i="4"/>
  <c r="F7" i="4"/>
  <c r="J8" i="4"/>
  <c r="I8" i="4"/>
  <c r="H8" i="4"/>
  <c r="G8" i="4"/>
  <c r="F8" i="4"/>
  <c r="J24" i="4"/>
  <c r="I24" i="4"/>
  <c r="H24" i="4"/>
  <c r="G24" i="4"/>
  <c r="F24" i="4"/>
  <c r="J17" i="4"/>
  <c r="I17" i="4"/>
  <c r="H17" i="4"/>
  <c r="G17" i="4"/>
  <c r="F17" i="4"/>
  <c r="J5" i="4"/>
  <c r="I5" i="4"/>
  <c r="H5" i="4"/>
  <c r="G5" i="4"/>
  <c r="F5" i="4"/>
  <c r="J6" i="4"/>
  <c r="I6" i="4"/>
  <c r="H6" i="4"/>
  <c r="G6" i="4"/>
  <c r="F6" i="4"/>
  <c r="J2" i="4"/>
  <c r="I2" i="4"/>
  <c r="H2" i="4"/>
  <c r="G2" i="4"/>
  <c r="F2" i="4"/>
  <c r="J15" i="4"/>
  <c r="I15" i="4"/>
  <c r="H15" i="4"/>
  <c r="G15" i="4"/>
  <c r="F15" i="4"/>
  <c r="J16" i="4"/>
  <c r="I16" i="4"/>
  <c r="H16" i="4"/>
  <c r="G16" i="4"/>
  <c r="F16" i="4"/>
  <c r="J19" i="4"/>
  <c r="I19" i="4"/>
  <c r="H19" i="4"/>
  <c r="G19" i="4"/>
  <c r="F19" i="4"/>
  <c r="J13" i="4"/>
  <c r="I13" i="4"/>
  <c r="H13" i="4"/>
  <c r="G13" i="4"/>
  <c r="F13" i="4"/>
  <c r="J10" i="4"/>
  <c r="I10" i="4"/>
  <c r="H10" i="4"/>
  <c r="G10" i="4"/>
  <c r="F10" i="4"/>
  <c r="J12" i="4"/>
  <c r="I12" i="4"/>
  <c r="H12" i="4"/>
  <c r="G12" i="4"/>
  <c r="F12" i="4"/>
  <c r="J18" i="4"/>
  <c r="I18" i="4"/>
  <c r="H18" i="4"/>
  <c r="G18" i="4"/>
  <c r="F18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4" i="4"/>
  <c r="I4" i="4"/>
  <c r="H4" i="4"/>
  <c r="G4" i="4"/>
  <c r="F4" i="4"/>
  <c r="J14" i="4"/>
  <c r="I14" i="4"/>
  <c r="H14" i="4"/>
  <c r="G14" i="4"/>
  <c r="F14" i="4"/>
  <c r="J9" i="4"/>
  <c r="I9" i="4"/>
  <c r="H9" i="4"/>
  <c r="G9" i="4"/>
  <c r="F9" i="4"/>
  <c r="J11" i="4"/>
  <c r="I11" i="4"/>
  <c r="H11" i="4"/>
  <c r="G11" i="4"/>
  <c r="F11" i="4"/>
  <c r="J3" i="4"/>
  <c r="I3" i="4"/>
  <c r="H3" i="4"/>
  <c r="G3" i="4"/>
  <c r="F3" i="4"/>
  <c r="J41" i="4"/>
  <c r="I41" i="4"/>
  <c r="H41" i="4"/>
  <c r="G41" i="4"/>
  <c r="F41" i="4"/>
  <c r="J56" i="4"/>
  <c r="I56" i="4"/>
  <c r="H56" i="4"/>
  <c r="G56" i="4"/>
  <c r="F56" i="4"/>
  <c r="J52" i="4"/>
  <c r="I52" i="4"/>
  <c r="H52" i="4"/>
  <c r="G52" i="4"/>
  <c r="F52" i="4"/>
  <c r="J59" i="4"/>
  <c r="I59" i="4"/>
  <c r="H59" i="4"/>
  <c r="G59" i="4"/>
  <c r="F59" i="4"/>
  <c r="J58" i="4"/>
  <c r="I58" i="4"/>
  <c r="H58" i="4"/>
  <c r="G58" i="4"/>
  <c r="F58" i="4"/>
  <c r="I45" i="4"/>
  <c r="G45" i="4"/>
  <c r="F45" i="4"/>
  <c r="J62" i="4"/>
  <c r="I62" i="4"/>
  <c r="H62" i="4"/>
  <c r="G62" i="4"/>
  <c r="F62" i="4"/>
  <c r="J61" i="4"/>
  <c r="I61" i="4"/>
  <c r="H61" i="4"/>
  <c r="G61" i="4"/>
  <c r="F61" i="4"/>
  <c r="J42" i="4"/>
  <c r="I42" i="4"/>
  <c r="H42" i="4"/>
  <c r="G42" i="4"/>
  <c r="F42" i="4"/>
  <c r="J49" i="4"/>
  <c r="I49" i="4"/>
  <c r="H49" i="4"/>
  <c r="G49" i="4"/>
  <c r="F49" i="4"/>
  <c r="J48" i="4"/>
  <c r="I48" i="4"/>
  <c r="H48" i="4"/>
  <c r="G48" i="4"/>
  <c r="F48" i="4"/>
  <c r="J38" i="4"/>
  <c r="I38" i="4"/>
  <c r="H38" i="4"/>
  <c r="G38" i="4"/>
  <c r="F38" i="4"/>
  <c r="J53" i="4"/>
  <c r="I53" i="4"/>
  <c r="H53" i="4"/>
  <c r="G53" i="4"/>
  <c r="F53" i="4"/>
  <c r="J37" i="4"/>
  <c r="I37" i="4"/>
  <c r="H37" i="4"/>
  <c r="G37" i="4"/>
  <c r="F37" i="4"/>
  <c r="J34" i="4"/>
  <c r="I34" i="4"/>
  <c r="H34" i="4"/>
  <c r="G34" i="4"/>
  <c r="F34" i="4"/>
  <c r="J43" i="4"/>
  <c r="I43" i="4"/>
  <c r="H43" i="4"/>
  <c r="G43" i="4"/>
  <c r="F43" i="4"/>
  <c r="J39" i="4"/>
  <c r="I39" i="4"/>
  <c r="H39" i="4"/>
  <c r="G39" i="4"/>
  <c r="F39" i="4"/>
  <c r="J44" i="4"/>
  <c r="I44" i="4"/>
  <c r="H44" i="4"/>
  <c r="G44" i="4"/>
  <c r="F44" i="4"/>
  <c r="J51" i="4"/>
  <c r="I51" i="4"/>
  <c r="H51" i="4"/>
  <c r="G51" i="4"/>
  <c r="F51" i="4"/>
  <c r="J47" i="4"/>
  <c r="I47" i="4"/>
  <c r="H47" i="4"/>
  <c r="G47" i="4"/>
  <c r="F47" i="4"/>
  <c r="J31" i="4"/>
  <c r="I31" i="4"/>
  <c r="H31" i="4"/>
  <c r="G31" i="4"/>
  <c r="F31" i="4"/>
  <c r="J32" i="4"/>
  <c r="I32" i="4"/>
  <c r="H32" i="4"/>
  <c r="G32" i="4"/>
  <c r="F32" i="4"/>
  <c r="J57" i="4"/>
  <c r="I57" i="4"/>
  <c r="H57" i="4"/>
  <c r="G57" i="4"/>
  <c r="F57" i="4"/>
  <c r="J40" i="4"/>
  <c r="I40" i="4"/>
  <c r="H40" i="4"/>
  <c r="G40" i="4"/>
  <c r="F40" i="4"/>
  <c r="J50" i="4"/>
  <c r="I50" i="4"/>
  <c r="H50" i="4"/>
  <c r="G50" i="4"/>
  <c r="F50" i="4"/>
  <c r="J35" i="4"/>
  <c r="I35" i="4"/>
  <c r="H35" i="4"/>
  <c r="G35" i="4"/>
  <c r="F35" i="4"/>
  <c r="J30" i="4"/>
  <c r="I30" i="4"/>
  <c r="H30" i="4"/>
  <c r="G30" i="4"/>
  <c r="F30" i="4"/>
  <c r="J46" i="4"/>
  <c r="I46" i="4"/>
  <c r="H46" i="4"/>
  <c r="G46" i="4"/>
  <c r="F46" i="4"/>
  <c r="J60" i="4"/>
  <c r="I60" i="4"/>
  <c r="H60" i="4"/>
  <c r="G60" i="4"/>
  <c r="F60" i="4"/>
  <c r="J33" i="4"/>
  <c r="I33" i="4"/>
  <c r="H33" i="4"/>
  <c r="G33" i="4"/>
  <c r="F33" i="4"/>
  <c r="J54" i="4"/>
  <c r="I54" i="4"/>
  <c r="H54" i="4"/>
  <c r="G54" i="4"/>
  <c r="F54" i="4"/>
  <c r="J29" i="4"/>
  <c r="I29" i="4"/>
  <c r="H29" i="4"/>
  <c r="G29" i="4"/>
  <c r="F29" i="4"/>
  <c r="J28" i="4"/>
  <c r="I28" i="4"/>
  <c r="H28" i="4"/>
  <c r="G28" i="4"/>
  <c r="F28" i="4"/>
  <c r="J36" i="4"/>
  <c r="I36" i="4"/>
  <c r="H36" i="4"/>
  <c r="G36" i="4"/>
  <c r="F36" i="4"/>
  <c r="J55" i="4"/>
  <c r="I55" i="4"/>
  <c r="H55" i="4"/>
  <c r="G55" i="4"/>
  <c r="F55" i="4"/>
  <c r="V7" i="3"/>
  <c r="T7" i="3"/>
  <c r="R7" i="3"/>
  <c r="P7" i="3"/>
  <c r="J7" i="3"/>
  <c r="N7" i="3" s="1"/>
  <c r="I7" i="3"/>
  <c r="H7" i="3"/>
  <c r="G7" i="3"/>
  <c r="F7" i="3"/>
  <c r="V4" i="3"/>
  <c r="T4" i="3"/>
  <c r="R4" i="3"/>
  <c r="P4" i="3"/>
  <c r="J4" i="3"/>
  <c r="N4" i="3" s="1"/>
  <c r="I4" i="3"/>
  <c r="H4" i="3"/>
  <c r="G4" i="3"/>
  <c r="F4" i="3"/>
  <c r="V6" i="3"/>
  <c r="T6" i="3"/>
  <c r="R6" i="3"/>
  <c r="P6" i="3"/>
  <c r="J6" i="3"/>
  <c r="N6" i="3" s="1"/>
  <c r="I6" i="3"/>
  <c r="H6" i="3"/>
  <c r="G6" i="3"/>
  <c r="F6" i="3"/>
  <c r="V3" i="3"/>
  <c r="T3" i="3"/>
  <c r="R3" i="3"/>
  <c r="P3" i="3"/>
  <c r="J3" i="3"/>
  <c r="N3" i="3" s="1"/>
  <c r="I3" i="3"/>
  <c r="H3" i="3"/>
  <c r="G3" i="3"/>
  <c r="F3" i="3"/>
  <c r="V13" i="3"/>
  <c r="T13" i="3"/>
  <c r="R13" i="3"/>
  <c r="P13" i="3"/>
  <c r="J13" i="3"/>
  <c r="N13" i="3" s="1"/>
  <c r="I13" i="3"/>
  <c r="H13" i="3"/>
  <c r="G13" i="3"/>
  <c r="F13" i="3"/>
  <c r="V12" i="3"/>
  <c r="T12" i="3"/>
  <c r="R12" i="3"/>
  <c r="P12" i="3"/>
  <c r="J12" i="3"/>
  <c r="N12" i="3" s="1"/>
  <c r="I12" i="3"/>
  <c r="H12" i="3"/>
  <c r="G12" i="3"/>
  <c r="F12" i="3"/>
  <c r="V10" i="3"/>
  <c r="T10" i="3"/>
  <c r="R10" i="3"/>
  <c r="P10" i="3"/>
  <c r="J10" i="3"/>
  <c r="I10" i="3"/>
  <c r="H10" i="3"/>
  <c r="G10" i="3"/>
  <c r="F10" i="3"/>
  <c r="V9" i="3"/>
  <c r="T9" i="3"/>
  <c r="R9" i="3"/>
  <c r="P9" i="3"/>
  <c r="J9" i="3"/>
  <c r="I9" i="3"/>
  <c r="H9" i="3"/>
  <c r="G9" i="3"/>
  <c r="F9" i="3"/>
  <c r="J4" i="2"/>
  <c r="I4" i="2"/>
  <c r="H4" i="2"/>
  <c r="G4" i="2"/>
  <c r="F4" i="2"/>
  <c r="J2" i="2"/>
  <c r="I2" i="2"/>
  <c r="H2" i="2"/>
  <c r="G2" i="2"/>
  <c r="F2" i="2"/>
  <c r="J3" i="2"/>
  <c r="I3" i="2"/>
  <c r="H3" i="2"/>
  <c r="G3" i="2"/>
  <c r="F3" i="2"/>
  <c r="J14" i="2"/>
  <c r="I14" i="2"/>
  <c r="H14" i="2"/>
  <c r="G14" i="2"/>
  <c r="F14" i="2"/>
  <c r="J10" i="2"/>
  <c r="I10" i="2"/>
  <c r="H10" i="2"/>
  <c r="G10" i="2"/>
  <c r="F10" i="2"/>
  <c r="J9" i="2"/>
  <c r="I9" i="2"/>
  <c r="H9" i="2"/>
  <c r="G9" i="2"/>
  <c r="F9" i="2"/>
  <c r="J8" i="2"/>
  <c r="I8" i="2"/>
  <c r="H8" i="2"/>
  <c r="G8" i="2"/>
  <c r="F8" i="2"/>
  <c r="J15" i="2"/>
  <c r="I15" i="2"/>
  <c r="H15" i="2"/>
  <c r="G15" i="2"/>
  <c r="F15" i="2"/>
  <c r="J12" i="2"/>
  <c r="I12" i="2"/>
  <c r="H12" i="2"/>
  <c r="G12" i="2"/>
  <c r="F12" i="2"/>
  <c r="J7" i="2"/>
  <c r="I7" i="2"/>
  <c r="H7" i="2"/>
  <c r="G7" i="2"/>
  <c r="F7" i="2"/>
  <c r="J13" i="2"/>
  <c r="I13" i="2"/>
  <c r="H13" i="2"/>
  <c r="G13" i="2"/>
  <c r="F13" i="2"/>
  <c r="J6" i="2"/>
  <c r="I6" i="2"/>
  <c r="H6" i="2"/>
  <c r="G6" i="2"/>
  <c r="F6" i="2"/>
  <c r="I11" i="2"/>
  <c r="H11" i="2"/>
  <c r="G11" i="2"/>
  <c r="S78" i="7" l="1"/>
  <c r="D21" i="2"/>
  <c r="O137" i="9"/>
  <c r="W45" i="9"/>
  <c r="V209" i="15"/>
  <c r="K77" i="7"/>
  <c r="H21" i="18" s="1"/>
  <c r="B79" i="16"/>
  <c r="U165" i="16"/>
  <c r="E89" i="10"/>
  <c r="U76" i="16"/>
  <c r="L14" i="18" s="1"/>
  <c r="T197" i="5"/>
  <c r="K21" i="2"/>
  <c r="H52" i="18" s="1"/>
  <c r="R113" i="4"/>
  <c r="K36" i="18" s="1"/>
  <c r="J78" i="7"/>
  <c r="G38" i="18" s="1"/>
  <c r="T207" i="15"/>
  <c r="H52" i="15"/>
  <c r="E47" i="18" s="1"/>
  <c r="M76" i="16"/>
  <c r="R78" i="7"/>
  <c r="K38" i="18" s="1"/>
  <c r="Y29" i="8"/>
  <c r="U175" i="11"/>
  <c r="D23" i="11"/>
  <c r="I177" i="11"/>
  <c r="N41" i="6"/>
  <c r="I61" i="18" s="1"/>
  <c r="D76" i="7"/>
  <c r="Q79" i="7"/>
  <c r="F29" i="8"/>
  <c r="G137" i="9"/>
  <c r="W46" i="9"/>
  <c r="I43" i="9"/>
  <c r="F6" i="18" s="1"/>
  <c r="D89" i="10"/>
  <c r="S78" i="16"/>
  <c r="J79" i="16"/>
  <c r="G66" i="18" s="1"/>
  <c r="T21" i="3"/>
  <c r="X114" i="4"/>
  <c r="M54" i="18" s="1"/>
  <c r="M21" i="3"/>
  <c r="P195" i="5"/>
  <c r="Q42" i="5"/>
  <c r="U197" i="5"/>
  <c r="E76" i="7"/>
  <c r="Y79" i="7"/>
  <c r="R46" i="9"/>
  <c r="K57" i="18" s="1"/>
  <c r="P44" i="9"/>
  <c r="J22" i="18" s="1"/>
  <c r="V114" i="17"/>
  <c r="C77" i="7"/>
  <c r="X26" i="8"/>
  <c r="M3" i="18" s="1"/>
  <c r="P86" i="10"/>
  <c r="J4" i="18" s="1"/>
  <c r="E21" i="11"/>
  <c r="T25" i="12"/>
  <c r="J79" i="7"/>
  <c r="G56" i="18" s="1"/>
  <c r="F28" i="8"/>
  <c r="W87" i="10"/>
  <c r="L22" i="11"/>
  <c r="D175" i="11"/>
  <c r="S25" i="12"/>
  <c r="J209" i="15"/>
  <c r="X21" i="2"/>
  <c r="M52" i="18" s="1"/>
  <c r="Y43" i="5"/>
  <c r="R195" i="5"/>
  <c r="W43" i="5"/>
  <c r="F197" i="5"/>
  <c r="U79" i="7"/>
  <c r="L56" i="18" s="1"/>
  <c r="L77" i="7"/>
  <c r="M29" i="8"/>
  <c r="S23" i="11"/>
  <c r="S163" i="16"/>
  <c r="D52" i="15"/>
  <c r="V207" i="15"/>
  <c r="I55" i="15"/>
  <c r="F29" i="18" s="1"/>
  <c r="K53" i="15"/>
  <c r="H65" i="18" s="1"/>
  <c r="O53" i="15"/>
  <c r="R54" i="15"/>
  <c r="K13" i="18" s="1"/>
  <c r="V54" i="15"/>
  <c r="F207" i="15"/>
  <c r="Y55" i="15"/>
  <c r="J207" i="15"/>
  <c r="I210" i="14"/>
  <c r="T208" i="14"/>
  <c r="S54" i="14"/>
  <c r="U17" i="13"/>
  <c r="L45" i="18" s="1"/>
  <c r="L18" i="13"/>
  <c r="J20" i="2"/>
  <c r="G34" i="18" s="1"/>
  <c r="V20" i="3"/>
  <c r="L111" i="4"/>
  <c r="B113" i="4"/>
  <c r="S41" i="5"/>
  <c r="W51" i="14"/>
  <c r="E53" i="14"/>
  <c r="Q210" i="14"/>
  <c r="C20" i="2"/>
  <c r="C34" i="18" s="1"/>
  <c r="K20" i="2"/>
  <c r="H34" i="18" s="1"/>
  <c r="S20" i="2"/>
  <c r="B21" i="2"/>
  <c r="J21" i="2"/>
  <c r="G52" i="18" s="1"/>
  <c r="R21" i="2"/>
  <c r="K52" i="18" s="1"/>
  <c r="N10" i="3"/>
  <c r="I18" i="3"/>
  <c r="F9" i="18" s="1"/>
  <c r="Q18" i="3"/>
  <c r="Y18" i="3"/>
  <c r="H19" i="3"/>
  <c r="E25" i="18" s="1"/>
  <c r="P19" i="3"/>
  <c r="J25" i="18" s="1"/>
  <c r="X19" i="3"/>
  <c r="M25" i="18" s="1"/>
  <c r="G20" i="3"/>
  <c r="D42" i="18" s="1"/>
  <c r="O20" i="3"/>
  <c r="W20" i="3"/>
  <c r="F21" i="3"/>
  <c r="N21" i="3"/>
  <c r="I60" i="18" s="1"/>
  <c r="V21" i="3"/>
  <c r="E111" i="4"/>
  <c r="M111" i="4"/>
  <c r="U111" i="4"/>
  <c r="L2" i="18" s="1"/>
  <c r="D112" i="4"/>
  <c r="L112" i="4"/>
  <c r="T112" i="4"/>
  <c r="C113" i="4"/>
  <c r="K113" i="4"/>
  <c r="H36" i="18" s="1"/>
  <c r="S113" i="4"/>
  <c r="B114" i="4"/>
  <c r="J114" i="4"/>
  <c r="G54" i="18" s="1"/>
  <c r="R114" i="4"/>
  <c r="K54" i="18" s="1"/>
  <c r="P197" i="5"/>
  <c r="H197" i="5"/>
  <c r="X197" i="5"/>
  <c r="O197" i="5"/>
  <c r="G197" i="5"/>
  <c r="S197" i="5"/>
  <c r="K197" i="5"/>
  <c r="C197" i="5"/>
  <c r="R197" i="5"/>
  <c r="J197" i="5"/>
  <c r="B197" i="5"/>
  <c r="Q197" i="5"/>
  <c r="I197" i="5"/>
  <c r="L40" i="5"/>
  <c r="C41" i="5"/>
  <c r="C23" i="18" s="1"/>
  <c r="Y41" i="5"/>
  <c r="R42" i="5"/>
  <c r="K40" i="18" s="1"/>
  <c r="P43" i="5"/>
  <c r="J58" i="18" s="1"/>
  <c r="Q195" i="5"/>
  <c r="D197" i="5"/>
  <c r="V197" i="5"/>
  <c r="N11" i="6"/>
  <c r="H39" i="6"/>
  <c r="E26" i="18" s="1"/>
  <c r="O40" i="6"/>
  <c r="V41" i="6"/>
  <c r="D77" i="7"/>
  <c r="K78" i="7"/>
  <c r="H38" i="18" s="1"/>
  <c r="R79" i="7"/>
  <c r="K56" i="18" s="1"/>
  <c r="Y26" i="8"/>
  <c r="G28" i="8"/>
  <c r="D35" i="18" s="1"/>
  <c r="N29" i="8"/>
  <c r="I53" i="18" s="1"/>
  <c r="X139" i="9"/>
  <c r="J43" i="9"/>
  <c r="G6" i="18" s="1"/>
  <c r="Q44" i="9"/>
  <c r="X45" i="9"/>
  <c r="M39" i="18" s="1"/>
  <c r="P137" i="9"/>
  <c r="C139" i="9"/>
  <c r="X89" i="10"/>
  <c r="M55" i="18" s="1"/>
  <c r="W86" i="10"/>
  <c r="E88" i="10"/>
  <c r="L89" i="10"/>
  <c r="W23" i="11"/>
  <c r="T177" i="11"/>
  <c r="F21" i="11"/>
  <c r="M22" i="11"/>
  <c r="T23" i="11"/>
  <c r="E175" i="11"/>
  <c r="T24" i="12"/>
  <c r="B26" i="12"/>
  <c r="B44" i="18" s="1"/>
  <c r="I27" i="12"/>
  <c r="F62" i="18" s="1"/>
  <c r="C18" i="13"/>
  <c r="E52" i="14"/>
  <c r="L53" i="14"/>
  <c r="D208" i="14"/>
  <c r="B20" i="2"/>
  <c r="W19" i="3"/>
  <c r="K112" i="4"/>
  <c r="H18" i="18" s="1"/>
  <c r="G39" i="6"/>
  <c r="D26" i="18" s="1"/>
  <c r="U54" i="14"/>
  <c r="L64" i="18" s="1"/>
  <c r="M54" i="14"/>
  <c r="E54" i="14"/>
  <c r="V53" i="14"/>
  <c r="N53" i="14"/>
  <c r="I46" i="18" s="1"/>
  <c r="F53" i="14"/>
  <c r="W52" i="14"/>
  <c r="O52" i="14"/>
  <c r="G52" i="14"/>
  <c r="D28" i="18" s="1"/>
  <c r="X51" i="14"/>
  <c r="M12" i="18" s="1"/>
  <c r="P51" i="14"/>
  <c r="J12" i="18" s="1"/>
  <c r="H51" i="14"/>
  <c r="E12" i="18" s="1"/>
  <c r="L51" i="14"/>
  <c r="D51" i="14"/>
  <c r="L54" i="14"/>
  <c r="T20" i="2"/>
  <c r="B18" i="3"/>
  <c r="J18" i="3"/>
  <c r="G9" i="18" s="1"/>
  <c r="R18" i="3"/>
  <c r="K9" i="18" s="1"/>
  <c r="I19" i="3"/>
  <c r="F25" i="18" s="1"/>
  <c r="Q19" i="3"/>
  <c r="Y19" i="3"/>
  <c r="H20" i="3"/>
  <c r="E42" i="18" s="1"/>
  <c r="P20" i="3"/>
  <c r="J42" i="18" s="1"/>
  <c r="X20" i="3"/>
  <c r="M42" i="18" s="1"/>
  <c r="G21" i="3"/>
  <c r="D60" i="18" s="1"/>
  <c r="O21" i="3"/>
  <c r="W21" i="3"/>
  <c r="F111" i="4"/>
  <c r="N111" i="4"/>
  <c r="I2" i="18" s="1"/>
  <c r="V111" i="4"/>
  <c r="E112" i="4"/>
  <c r="M112" i="4"/>
  <c r="U112" i="4"/>
  <c r="L18" i="18" s="1"/>
  <c r="D113" i="4"/>
  <c r="L113" i="4"/>
  <c r="T113" i="4"/>
  <c r="C114" i="4"/>
  <c r="K114" i="4"/>
  <c r="H54" i="18" s="1"/>
  <c r="S114" i="4"/>
  <c r="Q40" i="5"/>
  <c r="H41" i="5"/>
  <c r="E23" i="18" s="1"/>
  <c r="X42" i="5"/>
  <c r="M40" i="18" s="1"/>
  <c r="Q43" i="5"/>
  <c r="E197" i="5"/>
  <c r="H38" i="6"/>
  <c r="E10" i="18" s="1"/>
  <c r="O39" i="6"/>
  <c r="V40" i="6"/>
  <c r="G27" i="8"/>
  <c r="D19" i="18" s="1"/>
  <c r="N28" i="8"/>
  <c r="I35" i="18" s="1"/>
  <c r="U29" i="8"/>
  <c r="L53" i="18" s="1"/>
  <c r="Q43" i="9"/>
  <c r="X44" i="9"/>
  <c r="M22" i="18" s="1"/>
  <c r="F46" i="9"/>
  <c r="X137" i="9"/>
  <c r="D139" i="9"/>
  <c r="X86" i="10"/>
  <c r="M4" i="18" s="1"/>
  <c r="F88" i="10"/>
  <c r="M89" i="10"/>
  <c r="F20" i="11"/>
  <c r="M21" i="11"/>
  <c r="T22" i="11"/>
  <c r="L175" i="11"/>
  <c r="U27" i="12"/>
  <c r="L62" i="18" s="1"/>
  <c r="U24" i="12"/>
  <c r="L11" i="18" s="1"/>
  <c r="C26" i="12"/>
  <c r="C44" i="18" s="1"/>
  <c r="J27" i="12"/>
  <c r="G62" i="18" s="1"/>
  <c r="D18" i="13"/>
  <c r="F52" i="14"/>
  <c r="M53" i="14"/>
  <c r="T54" i="14"/>
  <c r="E208" i="14"/>
  <c r="Y21" i="2"/>
  <c r="X18" i="3"/>
  <c r="M9" i="18" s="1"/>
  <c r="E21" i="3"/>
  <c r="Q114" i="4"/>
  <c r="C21" i="2"/>
  <c r="C52" i="18" s="1"/>
  <c r="M20" i="2"/>
  <c r="L21" i="2"/>
  <c r="K18" i="3"/>
  <c r="H9" i="18" s="1"/>
  <c r="B19" i="3"/>
  <c r="R19" i="3"/>
  <c r="K25" i="18" s="1"/>
  <c r="Q20" i="3"/>
  <c r="P21" i="3"/>
  <c r="J60" i="18" s="1"/>
  <c r="G111" i="4"/>
  <c r="D2" i="18" s="1"/>
  <c r="O111" i="4"/>
  <c r="W111" i="4"/>
  <c r="F112" i="4"/>
  <c r="N112" i="4"/>
  <c r="I18" i="18" s="1"/>
  <c r="V112" i="4"/>
  <c r="E113" i="4"/>
  <c r="M113" i="4"/>
  <c r="U113" i="4"/>
  <c r="L36" i="18" s="1"/>
  <c r="D114" i="4"/>
  <c r="L114" i="4"/>
  <c r="T114" i="4"/>
  <c r="T195" i="5"/>
  <c r="L195" i="5"/>
  <c r="D195" i="5"/>
  <c r="S195" i="5"/>
  <c r="K195" i="5"/>
  <c r="C195" i="5"/>
  <c r="X195" i="5"/>
  <c r="O195" i="5"/>
  <c r="G195" i="5"/>
  <c r="V195" i="5"/>
  <c r="N195" i="5"/>
  <c r="F195" i="5"/>
  <c r="U195" i="5"/>
  <c r="M195" i="5"/>
  <c r="E195" i="5"/>
  <c r="B40" i="5"/>
  <c r="R40" i="5"/>
  <c r="K7" i="18" s="1"/>
  <c r="I41" i="5"/>
  <c r="F23" i="18" s="1"/>
  <c r="B42" i="5"/>
  <c r="Y42" i="5"/>
  <c r="I38" i="6"/>
  <c r="F10" i="18" s="1"/>
  <c r="P39" i="6"/>
  <c r="J26" i="18" s="1"/>
  <c r="W40" i="6"/>
  <c r="H27" i="8"/>
  <c r="E19" i="18" s="1"/>
  <c r="O28" i="8"/>
  <c r="V29" i="8"/>
  <c r="R43" i="9"/>
  <c r="K6" i="18" s="1"/>
  <c r="Y44" i="9"/>
  <c r="G46" i="9"/>
  <c r="D57" i="18" s="1"/>
  <c r="K139" i="9"/>
  <c r="F87" i="10"/>
  <c r="M88" i="10"/>
  <c r="T89" i="10"/>
  <c r="G20" i="11"/>
  <c r="D8" i="18" s="1"/>
  <c r="N21" i="11"/>
  <c r="I24" i="18" s="1"/>
  <c r="U22" i="11"/>
  <c r="L41" i="18" s="1"/>
  <c r="M175" i="11"/>
  <c r="C25" i="12"/>
  <c r="C27" i="18" s="1"/>
  <c r="J26" i="12"/>
  <c r="G44" i="18" s="1"/>
  <c r="Q27" i="12"/>
  <c r="W18" i="13"/>
  <c r="D17" i="13"/>
  <c r="K18" i="13"/>
  <c r="H63" i="18" s="1"/>
  <c r="W54" i="14"/>
  <c r="F51" i="14"/>
  <c r="M52" i="14"/>
  <c r="T53" i="14"/>
  <c r="L208" i="14"/>
  <c r="Q21" i="2"/>
  <c r="N20" i="3"/>
  <c r="I42" i="18" s="1"/>
  <c r="J113" i="4"/>
  <c r="G36" i="18" s="1"/>
  <c r="K40" i="5"/>
  <c r="H7" i="18" s="1"/>
  <c r="O43" i="5"/>
  <c r="N40" i="6"/>
  <c r="I43" i="18" s="1"/>
  <c r="B27" i="12"/>
  <c r="B62" i="18" s="1"/>
  <c r="S21" i="2"/>
  <c r="U20" i="2"/>
  <c r="L34" i="18" s="1"/>
  <c r="T21" i="2"/>
  <c r="C18" i="3"/>
  <c r="C9" i="18" s="1"/>
  <c r="S18" i="3"/>
  <c r="J19" i="3"/>
  <c r="G25" i="18" s="1"/>
  <c r="I20" i="3"/>
  <c r="F42" i="18" s="1"/>
  <c r="Y20" i="3"/>
  <c r="H21" i="3"/>
  <c r="E60" i="18" s="1"/>
  <c r="X21" i="3"/>
  <c r="M60" i="18" s="1"/>
  <c r="F20" i="2"/>
  <c r="N20" i="2"/>
  <c r="I34" i="18" s="1"/>
  <c r="V20" i="2"/>
  <c r="E21" i="2"/>
  <c r="M21" i="2"/>
  <c r="U21" i="2"/>
  <c r="L52" i="18" s="1"/>
  <c r="D18" i="3"/>
  <c r="L18" i="3"/>
  <c r="T18" i="3"/>
  <c r="C19" i="3"/>
  <c r="C25" i="18" s="1"/>
  <c r="K19" i="3"/>
  <c r="H25" i="18" s="1"/>
  <c r="S19" i="3"/>
  <c r="B20" i="3"/>
  <c r="J20" i="3"/>
  <c r="G42" i="18" s="1"/>
  <c r="R20" i="3"/>
  <c r="K42" i="18" s="1"/>
  <c r="I21" i="3"/>
  <c r="F60" i="18" s="1"/>
  <c r="Q21" i="3"/>
  <c r="Y21" i="3"/>
  <c r="H111" i="4"/>
  <c r="E2" i="18" s="1"/>
  <c r="P111" i="4"/>
  <c r="J2" i="18" s="1"/>
  <c r="X111" i="4"/>
  <c r="M2" i="18" s="1"/>
  <c r="G112" i="4"/>
  <c r="D18" i="18" s="1"/>
  <c r="O112" i="4"/>
  <c r="W112" i="4"/>
  <c r="F113" i="4"/>
  <c r="N113" i="4"/>
  <c r="I36" i="18" s="1"/>
  <c r="V113" i="4"/>
  <c r="E114" i="4"/>
  <c r="M114" i="4"/>
  <c r="U114" i="4"/>
  <c r="L54" i="18" s="1"/>
  <c r="C40" i="5"/>
  <c r="C7" i="18" s="1"/>
  <c r="S40" i="5"/>
  <c r="J41" i="5"/>
  <c r="G23" i="18" s="1"/>
  <c r="H42" i="5"/>
  <c r="E40" i="18" s="1"/>
  <c r="X43" i="5"/>
  <c r="M58" i="18" s="1"/>
  <c r="B195" i="5"/>
  <c r="L197" i="5"/>
  <c r="P38" i="6"/>
  <c r="J10" i="18" s="1"/>
  <c r="W39" i="6"/>
  <c r="E41" i="6"/>
  <c r="L76" i="7"/>
  <c r="S77" i="7"/>
  <c r="H26" i="8"/>
  <c r="E3" i="18" s="1"/>
  <c r="O27" i="8"/>
  <c r="V28" i="8"/>
  <c r="Y43" i="9"/>
  <c r="G45" i="9"/>
  <c r="D39" i="18" s="1"/>
  <c r="N46" i="9"/>
  <c r="I57" i="18" s="1"/>
  <c r="L139" i="9"/>
  <c r="G87" i="10"/>
  <c r="D20" i="18" s="1"/>
  <c r="N88" i="10"/>
  <c r="I37" i="18" s="1"/>
  <c r="U89" i="10"/>
  <c r="L55" i="18" s="1"/>
  <c r="N20" i="11"/>
  <c r="I8" i="18" s="1"/>
  <c r="U21" i="11"/>
  <c r="L24" i="18" s="1"/>
  <c r="C23" i="11"/>
  <c r="T175" i="11"/>
  <c r="H177" i="11"/>
  <c r="D25" i="12"/>
  <c r="K26" i="12"/>
  <c r="H44" i="18" s="1"/>
  <c r="R27" i="12"/>
  <c r="K62" i="18" s="1"/>
  <c r="E17" i="13"/>
  <c r="G51" i="14"/>
  <c r="D12" i="18" s="1"/>
  <c r="N52" i="14"/>
  <c r="I28" i="18" s="1"/>
  <c r="U53" i="14"/>
  <c r="L46" i="18" s="1"/>
  <c r="M208" i="14"/>
  <c r="R20" i="2"/>
  <c r="K34" i="18" s="1"/>
  <c r="P18" i="3"/>
  <c r="J9" i="18" s="1"/>
  <c r="F20" i="3"/>
  <c r="D111" i="4"/>
  <c r="S112" i="4"/>
  <c r="Y114" i="4"/>
  <c r="M24" i="12"/>
  <c r="D20" i="2"/>
  <c r="E20" i="2"/>
  <c r="G20" i="2"/>
  <c r="D34" i="18" s="1"/>
  <c r="O20" i="2"/>
  <c r="W20" i="2"/>
  <c r="F21" i="2"/>
  <c r="N21" i="2"/>
  <c r="I52" i="18" s="1"/>
  <c r="V21" i="2"/>
  <c r="E18" i="3"/>
  <c r="M18" i="3"/>
  <c r="U18" i="3"/>
  <c r="L9" i="18" s="1"/>
  <c r="D19" i="3"/>
  <c r="L19" i="3"/>
  <c r="T19" i="3"/>
  <c r="C20" i="3"/>
  <c r="C42" i="18" s="1"/>
  <c r="K20" i="3"/>
  <c r="H42" i="18" s="1"/>
  <c r="S20" i="3"/>
  <c r="B21" i="3"/>
  <c r="J21" i="3"/>
  <c r="G60" i="18" s="1"/>
  <c r="R21" i="3"/>
  <c r="K60" i="18" s="1"/>
  <c r="I111" i="4"/>
  <c r="F2" i="18" s="1"/>
  <c r="Q111" i="4"/>
  <c r="Y111" i="4"/>
  <c r="H112" i="4"/>
  <c r="E18" i="18" s="1"/>
  <c r="P112" i="4"/>
  <c r="J18" i="18" s="1"/>
  <c r="X112" i="4"/>
  <c r="M18" i="18" s="1"/>
  <c r="G113" i="4"/>
  <c r="D36" i="18" s="1"/>
  <c r="O113" i="4"/>
  <c r="W113" i="4"/>
  <c r="F114" i="4"/>
  <c r="N114" i="4"/>
  <c r="I54" i="18" s="1"/>
  <c r="V114" i="4"/>
  <c r="D40" i="5"/>
  <c r="T40" i="5"/>
  <c r="K41" i="5"/>
  <c r="H23" i="18" s="1"/>
  <c r="I42" i="5"/>
  <c r="F40" i="18" s="1"/>
  <c r="G43" i="5"/>
  <c r="D58" i="18" s="1"/>
  <c r="H195" i="5"/>
  <c r="M197" i="5"/>
  <c r="Q38" i="6"/>
  <c r="X39" i="6"/>
  <c r="M26" i="18" s="1"/>
  <c r="F41" i="6"/>
  <c r="M76" i="7"/>
  <c r="T77" i="7"/>
  <c r="B79" i="7"/>
  <c r="B56" i="18" s="1"/>
  <c r="I26" i="8"/>
  <c r="F3" i="18" s="1"/>
  <c r="P27" i="8"/>
  <c r="J19" i="18" s="1"/>
  <c r="W28" i="8"/>
  <c r="S137" i="9"/>
  <c r="H45" i="9"/>
  <c r="E39" i="18" s="1"/>
  <c r="O46" i="9"/>
  <c r="G86" i="10"/>
  <c r="D4" i="18" s="1"/>
  <c r="N87" i="10"/>
  <c r="I20" i="18" s="1"/>
  <c r="U88" i="10"/>
  <c r="L37" i="18" s="1"/>
  <c r="O20" i="11"/>
  <c r="V21" i="11"/>
  <c r="D24" i="12"/>
  <c r="K25" i="12"/>
  <c r="H27" i="18" s="1"/>
  <c r="R26" i="12"/>
  <c r="K44" i="18" s="1"/>
  <c r="Y27" i="12"/>
  <c r="U18" i="13"/>
  <c r="L63" i="18" s="1"/>
  <c r="M18" i="13"/>
  <c r="E18" i="13"/>
  <c r="V17" i="13"/>
  <c r="N17" i="13"/>
  <c r="I45" i="18" s="1"/>
  <c r="F17" i="13"/>
  <c r="L17" i="13"/>
  <c r="S18" i="13"/>
  <c r="N51" i="14"/>
  <c r="I12" i="18" s="1"/>
  <c r="U52" i="14"/>
  <c r="L28" i="18" s="1"/>
  <c r="C54" i="14"/>
  <c r="H210" i="14"/>
  <c r="I21" i="2"/>
  <c r="F52" i="18" s="1"/>
  <c r="G19" i="3"/>
  <c r="D25" i="18" s="1"/>
  <c r="U21" i="3"/>
  <c r="L60" i="18" s="1"/>
  <c r="C112" i="4"/>
  <c r="I114" i="4"/>
  <c r="F54" i="18" s="1"/>
  <c r="B41" i="5"/>
  <c r="C21" i="18"/>
  <c r="P208" i="14"/>
  <c r="H208" i="14"/>
  <c r="X208" i="14"/>
  <c r="O208" i="14"/>
  <c r="G208" i="14"/>
  <c r="V208" i="14"/>
  <c r="N208" i="14"/>
  <c r="F208" i="14"/>
  <c r="S208" i="14"/>
  <c r="K208" i="14"/>
  <c r="C208" i="14"/>
  <c r="R208" i="14"/>
  <c r="J208" i="14"/>
  <c r="B208" i="14"/>
  <c r="Q208" i="14"/>
  <c r="I208" i="14"/>
  <c r="L20" i="2"/>
  <c r="H20" i="2"/>
  <c r="E34" i="18" s="1"/>
  <c r="P20" i="2"/>
  <c r="J34" i="18" s="1"/>
  <c r="X20" i="2"/>
  <c r="M34" i="18" s="1"/>
  <c r="G21" i="2"/>
  <c r="D52" i="18" s="1"/>
  <c r="O21" i="2"/>
  <c r="W21" i="2"/>
  <c r="F18" i="3"/>
  <c r="N18" i="3"/>
  <c r="I9" i="18" s="1"/>
  <c r="V18" i="3"/>
  <c r="E19" i="3"/>
  <c r="M19" i="3"/>
  <c r="U19" i="3"/>
  <c r="L25" i="18" s="1"/>
  <c r="D20" i="3"/>
  <c r="L20" i="3"/>
  <c r="T20" i="3"/>
  <c r="C21" i="3"/>
  <c r="C60" i="18" s="1"/>
  <c r="K21" i="3"/>
  <c r="H60" i="18" s="1"/>
  <c r="S21" i="3"/>
  <c r="B111" i="4"/>
  <c r="J111" i="4"/>
  <c r="G2" i="18" s="1"/>
  <c r="R111" i="4"/>
  <c r="K2" i="18" s="1"/>
  <c r="I112" i="4"/>
  <c r="F18" i="18" s="1"/>
  <c r="Q112" i="4"/>
  <c r="Y112" i="4"/>
  <c r="H113" i="4"/>
  <c r="E36" i="18" s="1"/>
  <c r="P113" i="4"/>
  <c r="J36" i="18" s="1"/>
  <c r="X113" i="4"/>
  <c r="M36" i="18" s="1"/>
  <c r="G114" i="4"/>
  <c r="D54" i="18" s="1"/>
  <c r="O114" i="4"/>
  <c r="W114" i="4"/>
  <c r="S43" i="5"/>
  <c r="K43" i="5"/>
  <c r="H58" i="18" s="1"/>
  <c r="C43" i="5"/>
  <c r="C58" i="18" s="1"/>
  <c r="T42" i="5"/>
  <c r="L42" i="5"/>
  <c r="D42" i="5"/>
  <c r="U41" i="5"/>
  <c r="L23" i="18" s="1"/>
  <c r="M41" i="5"/>
  <c r="E41" i="5"/>
  <c r="V40" i="5"/>
  <c r="N40" i="5"/>
  <c r="I7" i="18" s="1"/>
  <c r="F40" i="5"/>
  <c r="R43" i="5"/>
  <c r="K58" i="18" s="1"/>
  <c r="J43" i="5"/>
  <c r="G58" i="18" s="1"/>
  <c r="B43" i="5"/>
  <c r="S42" i="5"/>
  <c r="K42" i="5"/>
  <c r="H40" i="18" s="1"/>
  <c r="C42" i="5"/>
  <c r="C40" i="18" s="1"/>
  <c r="T41" i="5"/>
  <c r="L41" i="5"/>
  <c r="D41" i="5"/>
  <c r="U40" i="5"/>
  <c r="L7" i="18" s="1"/>
  <c r="M40" i="5"/>
  <c r="E40" i="5"/>
  <c r="V43" i="5"/>
  <c r="N43" i="5"/>
  <c r="I58" i="18" s="1"/>
  <c r="F43" i="5"/>
  <c r="W42" i="5"/>
  <c r="O42" i="5"/>
  <c r="G42" i="5"/>
  <c r="D40" i="18" s="1"/>
  <c r="X41" i="5"/>
  <c r="M23" i="18" s="1"/>
  <c r="P41" i="5"/>
  <c r="J23" i="18" s="1"/>
  <c r="U43" i="5"/>
  <c r="L58" i="18" s="1"/>
  <c r="M43" i="5"/>
  <c r="E43" i="5"/>
  <c r="V42" i="5"/>
  <c r="N42" i="5"/>
  <c r="I40" i="18" s="1"/>
  <c r="F42" i="5"/>
  <c r="W41" i="5"/>
  <c r="O41" i="5"/>
  <c r="G41" i="5"/>
  <c r="D23" i="18" s="1"/>
  <c r="X40" i="5"/>
  <c r="M7" i="18" s="1"/>
  <c r="P40" i="5"/>
  <c r="J7" i="18" s="1"/>
  <c r="H40" i="5"/>
  <c r="E7" i="18" s="1"/>
  <c r="T43" i="5"/>
  <c r="L43" i="5"/>
  <c r="D43" i="5"/>
  <c r="U42" i="5"/>
  <c r="L40" i="18" s="1"/>
  <c r="M42" i="5"/>
  <c r="E42" i="5"/>
  <c r="V41" i="5"/>
  <c r="N41" i="5"/>
  <c r="I23" i="18" s="1"/>
  <c r="F41" i="5"/>
  <c r="W40" i="5"/>
  <c r="O40" i="5"/>
  <c r="G40" i="5"/>
  <c r="D7" i="18" s="1"/>
  <c r="I40" i="5"/>
  <c r="F7" i="18" s="1"/>
  <c r="Y40" i="5"/>
  <c r="Q41" i="5"/>
  <c r="J42" i="5"/>
  <c r="G40" i="18" s="1"/>
  <c r="H43" i="5"/>
  <c r="E58" i="18" s="1"/>
  <c r="I195" i="5"/>
  <c r="N197" i="5"/>
  <c r="Y41" i="6"/>
  <c r="X38" i="6"/>
  <c r="M10" i="18" s="1"/>
  <c r="F40" i="6"/>
  <c r="M41" i="6"/>
  <c r="T76" i="7"/>
  <c r="B78" i="7"/>
  <c r="B38" i="18" s="1"/>
  <c r="I79" i="7"/>
  <c r="F56" i="18" s="1"/>
  <c r="P26" i="8"/>
  <c r="J3" i="18" s="1"/>
  <c r="W27" i="8"/>
  <c r="E29" i="8"/>
  <c r="U139" i="9"/>
  <c r="M139" i="9"/>
  <c r="E139" i="9"/>
  <c r="H44" i="9"/>
  <c r="E22" i="18" s="1"/>
  <c r="O45" i="9"/>
  <c r="V46" i="9"/>
  <c r="T139" i="9"/>
  <c r="H86" i="10"/>
  <c r="E4" i="18" s="1"/>
  <c r="O87" i="10"/>
  <c r="V88" i="10"/>
  <c r="P175" i="11"/>
  <c r="H175" i="11"/>
  <c r="X175" i="11"/>
  <c r="O175" i="11"/>
  <c r="G175" i="11"/>
  <c r="V175" i="11"/>
  <c r="N175" i="11"/>
  <c r="F175" i="11"/>
  <c r="S175" i="11"/>
  <c r="K175" i="11"/>
  <c r="C175" i="11"/>
  <c r="R175" i="11"/>
  <c r="J175" i="11"/>
  <c r="B175" i="11"/>
  <c r="Q175" i="11"/>
  <c r="I175" i="11"/>
  <c r="U23" i="11"/>
  <c r="L59" i="18" s="1"/>
  <c r="M23" i="11"/>
  <c r="E23" i="11"/>
  <c r="V22" i="11"/>
  <c r="N22" i="11"/>
  <c r="I41" i="18" s="1"/>
  <c r="F22" i="11"/>
  <c r="W21" i="11"/>
  <c r="O21" i="11"/>
  <c r="G21" i="11"/>
  <c r="D24" i="18" s="1"/>
  <c r="X20" i="11"/>
  <c r="M8" i="18" s="1"/>
  <c r="P20" i="11"/>
  <c r="J8" i="18" s="1"/>
  <c r="H20" i="11"/>
  <c r="E8" i="18" s="1"/>
  <c r="Y23" i="11"/>
  <c r="Q23" i="11"/>
  <c r="I23" i="11"/>
  <c r="F59" i="18" s="1"/>
  <c r="R22" i="11"/>
  <c r="K41" i="18" s="1"/>
  <c r="J22" i="11"/>
  <c r="G41" i="18" s="1"/>
  <c r="B22" i="11"/>
  <c r="S21" i="11"/>
  <c r="K21" i="11"/>
  <c r="H24" i="18" s="1"/>
  <c r="C21" i="11"/>
  <c r="T20" i="11"/>
  <c r="L20" i="11"/>
  <c r="D20" i="11"/>
  <c r="R177" i="11"/>
  <c r="J177" i="11"/>
  <c r="B177" i="11"/>
  <c r="V177" i="11"/>
  <c r="N177" i="11"/>
  <c r="F177" i="11"/>
  <c r="V20" i="11"/>
  <c r="D22" i="11"/>
  <c r="K23" i="11"/>
  <c r="H59" i="18" s="1"/>
  <c r="P177" i="11"/>
  <c r="N8" i="12"/>
  <c r="E24" i="12"/>
  <c r="L25" i="12"/>
  <c r="S26" i="12"/>
  <c r="M17" i="13"/>
  <c r="T18" i="13"/>
  <c r="T210" i="14"/>
  <c r="O51" i="14"/>
  <c r="V52" i="14"/>
  <c r="D54" i="14"/>
  <c r="U208" i="14"/>
  <c r="H18" i="3"/>
  <c r="E9" i="18" s="1"/>
  <c r="O19" i="3"/>
  <c r="T111" i="4"/>
  <c r="U41" i="6"/>
  <c r="L61" i="18" s="1"/>
  <c r="R210" i="14"/>
  <c r="J210" i="14"/>
  <c r="B210" i="14"/>
  <c r="I20" i="2"/>
  <c r="F34" i="18" s="1"/>
  <c r="Q20" i="2"/>
  <c r="Y20" i="2"/>
  <c r="H21" i="2"/>
  <c r="E52" i="18" s="1"/>
  <c r="P21" i="2"/>
  <c r="J52" i="18" s="1"/>
  <c r="N9" i="3"/>
  <c r="G18" i="3"/>
  <c r="D9" i="18" s="1"/>
  <c r="O18" i="3"/>
  <c r="W18" i="3"/>
  <c r="F19" i="3"/>
  <c r="N19" i="3"/>
  <c r="I25" i="18" s="1"/>
  <c r="V19" i="3"/>
  <c r="E20" i="3"/>
  <c r="M20" i="3"/>
  <c r="U20" i="3"/>
  <c r="L42" i="18" s="1"/>
  <c r="D21" i="3"/>
  <c r="L21" i="3"/>
  <c r="C111" i="4"/>
  <c r="K111" i="4"/>
  <c r="H2" i="18" s="1"/>
  <c r="S111" i="4"/>
  <c r="B112" i="4"/>
  <c r="J112" i="4"/>
  <c r="G18" i="18" s="1"/>
  <c r="R112" i="4"/>
  <c r="K18" i="18" s="1"/>
  <c r="I113" i="4"/>
  <c r="F36" i="18" s="1"/>
  <c r="Q113" i="4"/>
  <c r="Y113" i="4"/>
  <c r="H114" i="4"/>
  <c r="E54" i="18" s="1"/>
  <c r="P114" i="4"/>
  <c r="J54" i="18" s="1"/>
  <c r="J40" i="5"/>
  <c r="G7" i="18" s="1"/>
  <c r="R41" i="5"/>
  <c r="K23" i="18" s="1"/>
  <c r="P42" i="5"/>
  <c r="J40" i="18" s="1"/>
  <c r="I43" i="5"/>
  <c r="F58" i="18" s="1"/>
  <c r="J195" i="5"/>
  <c r="Y38" i="6"/>
  <c r="G40" i="6"/>
  <c r="D43" i="18" s="1"/>
  <c r="U76" i="7"/>
  <c r="L5" i="18" s="1"/>
  <c r="C78" i="7"/>
  <c r="Q26" i="8"/>
  <c r="X27" i="8"/>
  <c r="M19" i="18" s="1"/>
  <c r="Q137" i="9"/>
  <c r="I137" i="9"/>
  <c r="B43" i="9"/>
  <c r="I44" i="9"/>
  <c r="F22" i="18" s="1"/>
  <c r="P45" i="9"/>
  <c r="J39" i="18" s="1"/>
  <c r="H137" i="9"/>
  <c r="O86" i="10"/>
  <c r="V87" i="10"/>
  <c r="W20" i="11"/>
  <c r="E22" i="11"/>
  <c r="L23" i="11"/>
  <c r="Q177" i="11"/>
  <c r="L24" i="12"/>
  <c r="T17" i="13"/>
  <c r="V51" i="14"/>
  <c r="D53" i="14"/>
  <c r="K54" i="14"/>
  <c r="H64" i="18" s="1"/>
  <c r="P210" i="14"/>
  <c r="E38" i="6"/>
  <c r="M38" i="6"/>
  <c r="U38" i="6"/>
  <c r="L10" i="18" s="1"/>
  <c r="D39" i="6"/>
  <c r="L39" i="6"/>
  <c r="T39" i="6"/>
  <c r="C40" i="6"/>
  <c r="C43" i="18" s="1"/>
  <c r="K40" i="6"/>
  <c r="H43" i="18" s="1"/>
  <c r="S40" i="6"/>
  <c r="B41" i="6"/>
  <c r="J41" i="6"/>
  <c r="G61" i="18" s="1"/>
  <c r="R41" i="6"/>
  <c r="K61" i="18" s="1"/>
  <c r="I76" i="7"/>
  <c r="F5" i="18" s="1"/>
  <c r="Q76" i="7"/>
  <c r="Y76" i="7"/>
  <c r="H77" i="7"/>
  <c r="E21" i="18" s="1"/>
  <c r="P77" i="7"/>
  <c r="J21" i="18" s="1"/>
  <c r="X77" i="7"/>
  <c r="M21" i="18" s="1"/>
  <c r="G78" i="7"/>
  <c r="D38" i="18" s="1"/>
  <c r="O78" i="7"/>
  <c r="W78" i="7"/>
  <c r="F79" i="7"/>
  <c r="N79" i="7"/>
  <c r="I56" i="18" s="1"/>
  <c r="V79" i="7"/>
  <c r="E26" i="8"/>
  <c r="M26" i="8"/>
  <c r="U26" i="8"/>
  <c r="L3" i="18" s="1"/>
  <c r="D27" i="8"/>
  <c r="L27" i="8"/>
  <c r="T27" i="8"/>
  <c r="C28" i="8"/>
  <c r="K28" i="8"/>
  <c r="H35" i="18" s="1"/>
  <c r="S28" i="8"/>
  <c r="B29" i="8"/>
  <c r="J29" i="8"/>
  <c r="G53" i="18" s="1"/>
  <c r="R29" i="8"/>
  <c r="K53" i="18" s="1"/>
  <c r="F43" i="9"/>
  <c r="N43" i="9"/>
  <c r="I6" i="18" s="1"/>
  <c r="V43" i="9"/>
  <c r="E44" i="9"/>
  <c r="M44" i="9"/>
  <c r="U44" i="9"/>
  <c r="L22" i="18" s="1"/>
  <c r="D45" i="9"/>
  <c r="L45" i="9"/>
  <c r="T45" i="9"/>
  <c r="C46" i="9"/>
  <c r="K46" i="9"/>
  <c r="H57" i="18" s="1"/>
  <c r="S46" i="9"/>
  <c r="D137" i="9"/>
  <c r="L137" i="9"/>
  <c r="T137" i="9"/>
  <c r="H139" i="9"/>
  <c r="P139" i="9"/>
  <c r="D86" i="10"/>
  <c r="L86" i="10"/>
  <c r="T86" i="10"/>
  <c r="C87" i="10"/>
  <c r="K87" i="10"/>
  <c r="H20" i="18" s="1"/>
  <c r="S87" i="10"/>
  <c r="B88" i="10"/>
  <c r="B37" i="18" s="1"/>
  <c r="J88" i="10"/>
  <c r="G37" i="18" s="1"/>
  <c r="R88" i="10"/>
  <c r="K37" i="18" s="1"/>
  <c r="I89" i="10"/>
  <c r="F55" i="18" s="1"/>
  <c r="Q89" i="10"/>
  <c r="Y89" i="10"/>
  <c r="C20" i="11"/>
  <c r="K20" i="11"/>
  <c r="H8" i="18" s="1"/>
  <c r="S20" i="11"/>
  <c r="B21" i="11"/>
  <c r="J21" i="11"/>
  <c r="G24" i="18" s="1"/>
  <c r="R21" i="11"/>
  <c r="K24" i="18" s="1"/>
  <c r="I22" i="11"/>
  <c r="F41" i="18" s="1"/>
  <c r="Q22" i="11"/>
  <c r="Y22" i="11"/>
  <c r="H23" i="11"/>
  <c r="E59" i="18" s="1"/>
  <c r="P23" i="11"/>
  <c r="J59" i="18" s="1"/>
  <c r="X23" i="11"/>
  <c r="M59" i="18" s="1"/>
  <c r="E177" i="11"/>
  <c r="M177" i="11"/>
  <c r="U177" i="11"/>
  <c r="I24" i="12"/>
  <c r="F11" i="18" s="1"/>
  <c r="Q24" i="12"/>
  <c r="Y24" i="12"/>
  <c r="H25" i="12"/>
  <c r="E27" i="18" s="1"/>
  <c r="P25" i="12"/>
  <c r="J27" i="18" s="1"/>
  <c r="X25" i="12"/>
  <c r="M27" i="18" s="1"/>
  <c r="G26" i="12"/>
  <c r="D44" i="18" s="1"/>
  <c r="O26" i="12"/>
  <c r="W26" i="12"/>
  <c r="F27" i="12"/>
  <c r="N27" i="12"/>
  <c r="I62" i="18" s="1"/>
  <c r="V27" i="12"/>
  <c r="I17" i="13"/>
  <c r="F45" i="18" s="1"/>
  <c r="Q17" i="13"/>
  <c r="Y17" i="13"/>
  <c r="H18" i="13"/>
  <c r="E63" i="18" s="1"/>
  <c r="P18" i="13"/>
  <c r="J63" i="18" s="1"/>
  <c r="X18" i="13"/>
  <c r="M63" i="18" s="1"/>
  <c r="C51" i="14"/>
  <c r="K51" i="14"/>
  <c r="H12" i="18" s="1"/>
  <c r="S51" i="14"/>
  <c r="B52" i="14"/>
  <c r="J52" i="14"/>
  <c r="G28" i="18" s="1"/>
  <c r="R52" i="14"/>
  <c r="K28" i="18" s="1"/>
  <c r="I53" i="14"/>
  <c r="F46" i="18" s="1"/>
  <c r="Q53" i="14"/>
  <c r="Y53" i="14"/>
  <c r="H54" i="14"/>
  <c r="E64" i="18" s="1"/>
  <c r="P54" i="14"/>
  <c r="J64" i="18" s="1"/>
  <c r="X54" i="14"/>
  <c r="M64" i="18" s="1"/>
  <c r="E210" i="14"/>
  <c r="M210" i="14"/>
  <c r="U210" i="14"/>
  <c r="X52" i="15"/>
  <c r="M47" i="18" s="1"/>
  <c r="F54" i="15"/>
  <c r="M55" i="15"/>
  <c r="C78" i="16"/>
  <c r="F38" i="6"/>
  <c r="N38" i="6"/>
  <c r="I10" i="18" s="1"/>
  <c r="V38" i="6"/>
  <c r="E39" i="6"/>
  <c r="M39" i="6"/>
  <c r="U39" i="6"/>
  <c r="L26" i="18" s="1"/>
  <c r="D40" i="6"/>
  <c r="L40" i="6"/>
  <c r="T40" i="6"/>
  <c r="C41" i="6"/>
  <c r="C61" i="18" s="1"/>
  <c r="K41" i="6"/>
  <c r="H61" i="18" s="1"/>
  <c r="S41" i="6"/>
  <c r="B76" i="7"/>
  <c r="B5" i="18" s="1"/>
  <c r="J76" i="7"/>
  <c r="G5" i="18" s="1"/>
  <c r="R76" i="7"/>
  <c r="K5" i="18" s="1"/>
  <c r="I77" i="7"/>
  <c r="F21" i="18" s="1"/>
  <c r="Q77" i="7"/>
  <c r="Y77" i="7"/>
  <c r="H78" i="7"/>
  <c r="E38" i="18" s="1"/>
  <c r="P78" i="7"/>
  <c r="J38" i="18" s="1"/>
  <c r="X78" i="7"/>
  <c r="M38" i="18" s="1"/>
  <c r="G79" i="7"/>
  <c r="D56" i="18" s="1"/>
  <c r="O79" i="7"/>
  <c r="W79" i="7"/>
  <c r="F26" i="8"/>
  <c r="N26" i="8"/>
  <c r="I3" i="18" s="1"/>
  <c r="V26" i="8"/>
  <c r="E27" i="8"/>
  <c r="M27" i="8"/>
  <c r="U27" i="8"/>
  <c r="L19" i="18" s="1"/>
  <c r="D28" i="8"/>
  <c r="L28" i="8"/>
  <c r="T28" i="8"/>
  <c r="C29" i="8"/>
  <c r="K29" i="8"/>
  <c r="H53" i="18" s="1"/>
  <c r="S29" i="8"/>
  <c r="G43" i="9"/>
  <c r="D6" i="18" s="1"/>
  <c r="O43" i="9"/>
  <c r="W43" i="9"/>
  <c r="F44" i="9"/>
  <c r="N44" i="9"/>
  <c r="I22" i="18" s="1"/>
  <c r="V44" i="9"/>
  <c r="E45" i="9"/>
  <c r="M45" i="9"/>
  <c r="U45" i="9"/>
  <c r="L39" i="18" s="1"/>
  <c r="D46" i="9"/>
  <c r="L46" i="9"/>
  <c r="T46" i="9"/>
  <c r="E137" i="9"/>
  <c r="M137" i="9"/>
  <c r="U137" i="9"/>
  <c r="I139" i="9"/>
  <c r="Q139" i="9"/>
  <c r="E86" i="10"/>
  <c r="M86" i="10"/>
  <c r="U86" i="10"/>
  <c r="L4" i="18" s="1"/>
  <c r="D87" i="10"/>
  <c r="L87" i="10"/>
  <c r="T87" i="10"/>
  <c r="C88" i="10"/>
  <c r="K88" i="10"/>
  <c r="H37" i="18" s="1"/>
  <c r="S88" i="10"/>
  <c r="B89" i="10"/>
  <c r="B55" i="18" s="1"/>
  <c r="J89" i="10"/>
  <c r="G55" i="18" s="1"/>
  <c r="R89" i="10"/>
  <c r="K55" i="18" s="1"/>
  <c r="B24" i="12"/>
  <c r="B11" i="18" s="1"/>
  <c r="J24" i="12"/>
  <c r="G11" i="18" s="1"/>
  <c r="R24" i="12"/>
  <c r="K11" i="18" s="1"/>
  <c r="I25" i="12"/>
  <c r="F27" i="18" s="1"/>
  <c r="Q25" i="12"/>
  <c r="Y25" i="12"/>
  <c r="H26" i="12"/>
  <c r="E44" i="18" s="1"/>
  <c r="P26" i="12"/>
  <c r="J44" i="18" s="1"/>
  <c r="X26" i="12"/>
  <c r="M44" i="18" s="1"/>
  <c r="G27" i="12"/>
  <c r="D62" i="18" s="1"/>
  <c r="O27" i="12"/>
  <c r="W27" i="12"/>
  <c r="B17" i="13"/>
  <c r="J17" i="13"/>
  <c r="G45" i="18" s="1"/>
  <c r="R17" i="13"/>
  <c r="K45" i="18" s="1"/>
  <c r="I18" i="13"/>
  <c r="F63" i="18" s="1"/>
  <c r="Q18" i="13"/>
  <c r="Y18" i="13"/>
  <c r="T51" i="14"/>
  <c r="C52" i="14"/>
  <c r="K52" i="14"/>
  <c r="H28" i="18" s="1"/>
  <c r="S52" i="14"/>
  <c r="B53" i="14"/>
  <c r="J53" i="14"/>
  <c r="G46" i="18" s="1"/>
  <c r="R53" i="14"/>
  <c r="K46" i="18" s="1"/>
  <c r="I54" i="14"/>
  <c r="F64" i="18" s="1"/>
  <c r="Q54" i="14"/>
  <c r="Y54" i="14"/>
  <c r="F210" i="14"/>
  <c r="N210" i="14"/>
  <c r="V210" i="14"/>
  <c r="P209" i="15"/>
  <c r="H209" i="15"/>
  <c r="X209" i="15"/>
  <c r="O209" i="15"/>
  <c r="G209" i="15"/>
  <c r="U209" i="15"/>
  <c r="M209" i="15"/>
  <c r="E209" i="15"/>
  <c r="T209" i="15"/>
  <c r="L209" i="15"/>
  <c r="D209" i="15"/>
  <c r="S209" i="15"/>
  <c r="K209" i="15"/>
  <c r="C209" i="15"/>
  <c r="Q209" i="15"/>
  <c r="I209" i="15"/>
  <c r="C53" i="15"/>
  <c r="J54" i="15"/>
  <c r="G13" i="18" s="1"/>
  <c r="Q55" i="15"/>
  <c r="N209" i="15"/>
  <c r="X165" i="16"/>
  <c r="K78" i="16"/>
  <c r="H48" i="18" s="1"/>
  <c r="G38" i="6"/>
  <c r="D10" i="18" s="1"/>
  <c r="O38" i="6"/>
  <c r="W38" i="6"/>
  <c r="F39" i="6"/>
  <c r="N39" i="6"/>
  <c r="I26" i="18" s="1"/>
  <c r="V39" i="6"/>
  <c r="E40" i="6"/>
  <c r="M40" i="6"/>
  <c r="U40" i="6"/>
  <c r="L43" i="18" s="1"/>
  <c r="D41" i="6"/>
  <c r="L41" i="6"/>
  <c r="T41" i="6"/>
  <c r="C76" i="7"/>
  <c r="K76" i="7"/>
  <c r="H5" i="18" s="1"/>
  <c r="S76" i="7"/>
  <c r="B77" i="7"/>
  <c r="B21" i="18" s="1"/>
  <c r="J77" i="7"/>
  <c r="G21" i="18" s="1"/>
  <c r="R77" i="7"/>
  <c r="K21" i="18" s="1"/>
  <c r="I78" i="7"/>
  <c r="F38" i="18" s="1"/>
  <c r="Q78" i="7"/>
  <c r="Y78" i="7"/>
  <c r="H79" i="7"/>
  <c r="E56" i="18" s="1"/>
  <c r="P79" i="7"/>
  <c r="J56" i="18" s="1"/>
  <c r="X79" i="7"/>
  <c r="M56" i="18" s="1"/>
  <c r="G26" i="8"/>
  <c r="D3" i="18" s="1"/>
  <c r="O26" i="8"/>
  <c r="W26" i="8"/>
  <c r="F27" i="8"/>
  <c r="N27" i="8"/>
  <c r="I19" i="18" s="1"/>
  <c r="V27" i="8"/>
  <c r="E28" i="8"/>
  <c r="M28" i="8"/>
  <c r="U28" i="8"/>
  <c r="L35" i="18" s="1"/>
  <c r="D29" i="8"/>
  <c r="L29" i="8"/>
  <c r="T29" i="8"/>
  <c r="H43" i="9"/>
  <c r="E6" i="18" s="1"/>
  <c r="P43" i="9"/>
  <c r="J6" i="18" s="1"/>
  <c r="X43" i="9"/>
  <c r="M6" i="18" s="1"/>
  <c r="G44" i="9"/>
  <c r="D22" i="18" s="1"/>
  <c r="O44" i="9"/>
  <c r="W44" i="9"/>
  <c r="F45" i="9"/>
  <c r="N45" i="9"/>
  <c r="I39" i="18" s="1"/>
  <c r="V45" i="9"/>
  <c r="E46" i="9"/>
  <c r="M46" i="9"/>
  <c r="U46" i="9"/>
  <c r="L57" i="18" s="1"/>
  <c r="F137" i="9"/>
  <c r="N137" i="9"/>
  <c r="V137" i="9"/>
  <c r="B139" i="9"/>
  <c r="J139" i="9"/>
  <c r="R139" i="9"/>
  <c r="F86" i="10"/>
  <c r="N86" i="10"/>
  <c r="I4" i="18" s="1"/>
  <c r="V86" i="10"/>
  <c r="E87" i="10"/>
  <c r="M87" i="10"/>
  <c r="U87" i="10"/>
  <c r="L20" i="18" s="1"/>
  <c r="D88" i="10"/>
  <c r="L88" i="10"/>
  <c r="T88" i="10"/>
  <c r="C89" i="10"/>
  <c r="K89" i="10"/>
  <c r="H55" i="18" s="1"/>
  <c r="S89" i="10"/>
  <c r="E20" i="11"/>
  <c r="M20" i="11"/>
  <c r="U20" i="11"/>
  <c r="L8" i="18" s="1"/>
  <c r="D21" i="11"/>
  <c r="L21" i="11"/>
  <c r="T21" i="11"/>
  <c r="C22" i="11"/>
  <c r="K22" i="11"/>
  <c r="H41" i="18" s="1"/>
  <c r="S22" i="11"/>
  <c r="B23" i="11"/>
  <c r="J23" i="11"/>
  <c r="G59" i="18" s="1"/>
  <c r="R23" i="11"/>
  <c r="K59" i="18" s="1"/>
  <c r="G177" i="11"/>
  <c r="O177" i="11"/>
  <c r="X177" i="11"/>
  <c r="C24" i="12"/>
  <c r="C11" i="18" s="1"/>
  <c r="K24" i="12"/>
  <c r="H11" i="18" s="1"/>
  <c r="S24" i="12"/>
  <c r="B25" i="12"/>
  <c r="B27" i="18" s="1"/>
  <c r="J25" i="12"/>
  <c r="G27" i="18" s="1"/>
  <c r="R25" i="12"/>
  <c r="K27" i="18" s="1"/>
  <c r="I26" i="12"/>
  <c r="F44" i="18" s="1"/>
  <c r="Q26" i="12"/>
  <c r="Y26" i="12"/>
  <c r="H27" i="12"/>
  <c r="E62" i="18" s="1"/>
  <c r="P27" i="12"/>
  <c r="J62" i="18" s="1"/>
  <c r="X27" i="12"/>
  <c r="M62" i="18" s="1"/>
  <c r="C17" i="13"/>
  <c r="K17" i="13"/>
  <c r="H45" i="18" s="1"/>
  <c r="S17" i="13"/>
  <c r="B18" i="13"/>
  <c r="J18" i="13"/>
  <c r="G63" i="18" s="1"/>
  <c r="R18" i="13"/>
  <c r="K63" i="18" s="1"/>
  <c r="E51" i="14"/>
  <c r="M51" i="14"/>
  <c r="U51" i="14"/>
  <c r="L12" i="18" s="1"/>
  <c r="D52" i="14"/>
  <c r="L52" i="14"/>
  <c r="T52" i="14"/>
  <c r="C53" i="14"/>
  <c r="K53" i="14"/>
  <c r="H46" i="18" s="1"/>
  <c r="S53" i="14"/>
  <c r="B54" i="14"/>
  <c r="J54" i="14"/>
  <c r="G64" i="18" s="1"/>
  <c r="R54" i="14"/>
  <c r="K64" i="18" s="1"/>
  <c r="G210" i="14"/>
  <c r="O210" i="14"/>
  <c r="X210" i="14"/>
  <c r="G53" i="15"/>
  <c r="D65" i="18" s="1"/>
  <c r="N54" i="15"/>
  <c r="I13" i="18" s="1"/>
  <c r="U55" i="15"/>
  <c r="L29" i="18" s="1"/>
  <c r="B207" i="15"/>
  <c r="R209" i="15"/>
  <c r="Q163" i="16"/>
  <c r="E76" i="16"/>
  <c r="B38" i="6"/>
  <c r="J38" i="6"/>
  <c r="G10" i="18" s="1"/>
  <c r="R38" i="6"/>
  <c r="K10" i="18" s="1"/>
  <c r="I39" i="6"/>
  <c r="F26" i="18" s="1"/>
  <c r="Q39" i="6"/>
  <c r="Y39" i="6"/>
  <c r="H40" i="6"/>
  <c r="E43" i="18" s="1"/>
  <c r="P40" i="6"/>
  <c r="J43" i="18" s="1"/>
  <c r="X40" i="6"/>
  <c r="M43" i="18" s="1"/>
  <c r="G41" i="6"/>
  <c r="D61" i="18" s="1"/>
  <c r="O41" i="6"/>
  <c r="W41" i="6"/>
  <c r="F76" i="7"/>
  <c r="N76" i="7"/>
  <c r="I5" i="18" s="1"/>
  <c r="V76" i="7"/>
  <c r="E77" i="7"/>
  <c r="M77" i="7"/>
  <c r="U77" i="7"/>
  <c r="L21" i="18" s="1"/>
  <c r="D78" i="7"/>
  <c r="L78" i="7"/>
  <c r="T78" i="7"/>
  <c r="C79" i="7"/>
  <c r="K79" i="7"/>
  <c r="H56" i="18" s="1"/>
  <c r="S79" i="7"/>
  <c r="B26" i="8"/>
  <c r="J26" i="8"/>
  <c r="G3" i="18" s="1"/>
  <c r="R26" i="8"/>
  <c r="K3" i="18" s="1"/>
  <c r="I27" i="8"/>
  <c r="F19" i="18" s="1"/>
  <c r="Q27" i="8"/>
  <c r="Y27" i="8"/>
  <c r="H28" i="8"/>
  <c r="E35" i="18" s="1"/>
  <c r="P28" i="8"/>
  <c r="J35" i="18" s="1"/>
  <c r="X28" i="8"/>
  <c r="M35" i="18" s="1"/>
  <c r="G29" i="8"/>
  <c r="D53" i="18" s="1"/>
  <c r="O29" i="8"/>
  <c r="W29" i="8"/>
  <c r="C43" i="9"/>
  <c r="K43" i="9"/>
  <c r="H6" i="18" s="1"/>
  <c r="S43" i="9"/>
  <c r="B44" i="9"/>
  <c r="J44" i="9"/>
  <c r="G22" i="18" s="1"/>
  <c r="R44" i="9"/>
  <c r="K22" i="18" s="1"/>
  <c r="I45" i="9"/>
  <c r="F39" i="18" s="1"/>
  <c r="Q45" i="9"/>
  <c r="Y45" i="9"/>
  <c r="H46" i="9"/>
  <c r="E57" i="18" s="1"/>
  <c r="P46" i="9"/>
  <c r="J57" i="18" s="1"/>
  <c r="X46" i="9"/>
  <c r="M57" i="18" s="1"/>
  <c r="I86" i="10"/>
  <c r="F4" i="18" s="1"/>
  <c r="Q86" i="10"/>
  <c r="Y86" i="10"/>
  <c r="H87" i="10"/>
  <c r="E20" i="18" s="1"/>
  <c r="P87" i="10"/>
  <c r="J20" i="18" s="1"/>
  <c r="X87" i="10"/>
  <c r="M20" i="18" s="1"/>
  <c r="G88" i="10"/>
  <c r="D37" i="18" s="1"/>
  <c r="O88" i="10"/>
  <c r="W88" i="10"/>
  <c r="F89" i="10"/>
  <c r="N89" i="10"/>
  <c r="I55" i="18" s="1"/>
  <c r="V89" i="10"/>
  <c r="F24" i="12"/>
  <c r="N24" i="12"/>
  <c r="I11" i="18" s="1"/>
  <c r="V24" i="12"/>
  <c r="E25" i="12"/>
  <c r="M25" i="12"/>
  <c r="U25" i="12"/>
  <c r="L27" i="18" s="1"/>
  <c r="D26" i="12"/>
  <c r="L26" i="12"/>
  <c r="T26" i="12"/>
  <c r="C27" i="12"/>
  <c r="C62" i="18" s="1"/>
  <c r="K27" i="12"/>
  <c r="H62" i="18" s="1"/>
  <c r="S27" i="12"/>
  <c r="L52" i="15"/>
  <c r="S53" i="15"/>
  <c r="N207" i="15"/>
  <c r="X79" i="16"/>
  <c r="M66" i="18" s="1"/>
  <c r="P79" i="16"/>
  <c r="J66" i="18" s="1"/>
  <c r="H79" i="16"/>
  <c r="E66" i="18" s="1"/>
  <c r="Y78" i="16"/>
  <c r="Q78" i="16"/>
  <c r="I78" i="16"/>
  <c r="F48" i="18" s="1"/>
  <c r="R77" i="16"/>
  <c r="K30" i="18" s="1"/>
  <c r="J77" i="16"/>
  <c r="G30" i="18" s="1"/>
  <c r="B77" i="16"/>
  <c r="S76" i="16"/>
  <c r="K76" i="16"/>
  <c r="H14" i="18" s="1"/>
  <c r="C76" i="16"/>
  <c r="W79" i="16"/>
  <c r="O79" i="16"/>
  <c r="G79" i="16"/>
  <c r="D66" i="18" s="1"/>
  <c r="X78" i="16"/>
  <c r="M48" i="18" s="1"/>
  <c r="P78" i="16"/>
  <c r="J48" i="18" s="1"/>
  <c r="H78" i="16"/>
  <c r="E48" i="18" s="1"/>
  <c r="Y77" i="16"/>
  <c r="Q77" i="16"/>
  <c r="I77" i="16"/>
  <c r="F30" i="18" s="1"/>
  <c r="R76" i="16"/>
  <c r="K14" i="18" s="1"/>
  <c r="J76" i="16"/>
  <c r="G14" i="18" s="1"/>
  <c r="B76" i="16"/>
  <c r="V79" i="16"/>
  <c r="N79" i="16"/>
  <c r="I66" i="18" s="1"/>
  <c r="F79" i="16"/>
  <c r="W78" i="16"/>
  <c r="O78" i="16"/>
  <c r="G78" i="16"/>
  <c r="D48" i="18" s="1"/>
  <c r="X77" i="16"/>
  <c r="M30" i="18" s="1"/>
  <c r="P77" i="16"/>
  <c r="J30" i="18" s="1"/>
  <c r="H77" i="16"/>
  <c r="E30" i="18" s="1"/>
  <c r="Y76" i="16"/>
  <c r="Q76" i="16"/>
  <c r="I76" i="16"/>
  <c r="F14" i="18" s="1"/>
  <c r="U79" i="16"/>
  <c r="L66" i="18" s="1"/>
  <c r="M79" i="16"/>
  <c r="E79" i="16"/>
  <c r="V78" i="16"/>
  <c r="N78" i="16"/>
  <c r="I48" i="18" s="1"/>
  <c r="F78" i="16"/>
  <c r="W77" i="16"/>
  <c r="O77" i="16"/>
  <c r="G77" i="16"/>
  <c r="D30" i="18" s="1"/>
  <c r="X76" i="16"/>
  <c r="M14" i="18" s="1"/>
  <c r="P76" i="16"/>
  <c r="J14" i="18" s="1"/>
  <c r="H76" i="16"/>
  <c r="E14" i="18" s="1"/>
  <c r="T79" i="16"/>
  <c r="L79" i="16"/>
  <c r="D79" i="16"/>
  <c r="U78" i="16"/>
  <c r="L48" i="18" s="1"/>
  <c r="M78" i="16"/>
  <c r="E78" i="16"/>
  <c r="V77" i="16"/>
  <c r="N77" i="16"/>
  <c r="I30" i="18" s="1"/>
  <c r="F77" i="16"/>
  <c r="W76" i="16"/>
  <c r="O76" i="16"/>
  <c r="G76" i="16"/>
  <c r="D14" i="18" s="1"/>
  <c r="S79" i="16"/>
  <c r="K79" i="16"/>
  <c r="H66" i="18" s="1"/>
  <c r="C79" i="16"/>
  <c r="T78" i="16"/>
  <c r="L78" i="16"/>
  <c r="D78" i="16"/>
  <c r="U77" i="16"/>
  <c r="L30" i="18" s="1"/>
  <c r="M77" i="16"/>
  <c r="E77" i="16"/>
  <c r="V76" i="16"/>
  <c r="N76" i="16"/>
  <c r="I14" i="18" s="1"/>
  <c r="F76" i="16"/>
  <c r="Y79" i="16"/>
  <c r="Q79" i="16"/>
  <c r="I79" i="16"/>
  <c r="F66" i="18" s="1"/>
  <c r="R78" i="16"/>
  <c r="K48" i="18" s="1"/>
  <c r="J78" i="16"/>
  <c r="G48" i="18" s="1"/>
  <c r="B78" i="16"/>
  <c r="S77" i="16"/>
  <c r="K77" i="16"/>
  <c r="H30" i="18" s="1"/>
  <c r="C77" i="16"/>
  <c r="T76" i="16"/>
  <c r="L76" i="16"/>
  <c r="D76" i="16"/>
  <c r="D77" i="16"/>
  <c r="R79" i="16"/>
  <c r="K66" i="18" s="1"/>
  <c r="C163" i="16"/>
  <c r="C38" i="6"/>
  <c r="C10" i="18" s="1"/>
  <c r="K38" i="6"/>
  <c r="H10" i="18" s="1"/>
  <c r="S38" i="6"/>
  <c r="B39" i="6"/>
  <c r="J39" i="6"/>
  <c r="G26" i="18" s="1"/>
  <c r="R39" i="6"/>
  <c r="K26" i="18" s="1"/>
  <c r="I40" i="6"/>
  <c r="F43" i="18" s="1"/>
  <c r="Q40" i="6"/>
  <c r="Y40" i="6"/>
  <c r="H41" i="6"/>
  <c r="E61" i="18" s="1"/>
  <c r="P41" i="6"/>
  <c r="J61" i="18" s="1"/>
  <c r="X41" i="6"/>
  <c r="M61" i="18" s="1"/>
  <c r="G76" i="7"/>
  <c r="D5" i="18" s="1"/>
  <c r="O76" i="7"/>
  <c r="W76" i="7"/>
  <c r="F77" i="7"/>
  <c r="N77" i="7"/>
  <c r="I21" i="18" s="1"/>
  <c r="V77" i="7"/>
  <c r="E78" i="7"/>
  <c r="M78" i="7"/>
  <c r="U78" i="7"/>
  <c r="L38" i="18" s="1"/>
  <c r="D79" i="7"/>
  <c r="L79" i="7"/>
  <c r="T79" i="7"/>
  <c r="C26" i="8"/>
  <c r="K26" i="8"/>
  <c r="H3" i="18" s="1"/>
  <c r="S26" i="8"/>
  <c r="B27" i="8"/>
  <c r="J27" i="8"/>
  <c r="G19" i="18" s="1"/>
  <c r="R27" i="8"/>
  <c r="K19" i="18" s="1"/>
  <c r="I28" i="8"/>
  <c r="F35" i="18" s="1"/>
  <c r="Q28" i="8"/>
  <c r="Y28" i="8"/>
  <c r="H29" i="8"/>
  <c r="E53" i="18" s="1"/>
  <c r="P29" i="8"/>
  <c r="J53" i="18" s="1"/>
  <c r="X29" i="8"/>
  <c r="M53" i="18" s="1"/>
  <c r="D43" i="9"/>
  <c r="L43" i="9"/>
  <c r="T43" i="9"/>
  <c r="C44" i="9"/>
  <c r="K44" i="9"/>
  <c r="H22" i="18" s="1"/>
  <c r="S44" i="9"/>
  <c r="B45" i="9"/>
  <c r="J45" i="9"/>
  <c r="G39" i="18" s="1"/>
  <c r="R45" i="9"/>
  <c r="K39" i="18" s="1"/>
  <c r="I46" i="9"/>
  <c r="F57" i="18" s="1"/>
  <c r="Q46" i="9"/>
  <c r="Y46" i="9"/>
  <c r="B137" i="9"/>
  <c r="J137" i="9"/>
  <c r="R137" i="9"/>
  <c r="F139" i="9"/>
  <c r="N139" i="9"/>
  <c r="V139" i="9"/>
  <c r="B86" i="10"/>
  <c r="B4" i="18" s="1"/>
  <c r="J86" i="10"/>
  <c r="G4" i="18" s="1"/>
  <c r="R86" i="10"/>
  <c r="K4" i="18" s="1"/>
  <c r="I87" i="10"/>
  <c r="F20" i="18" s="1"/>
  <c r="Q87" i="10"/>
  <c r="Y87" i="10"/>
  <c r="H88" i="10"/>
  <c r="E37" i="18" s="1"/>
  <c r="P88" i="10"/>
  <c r="J37" i="18" s="1"/>
  <c r="X88" i="10"/>
  <c r="M37" i="18" s="1"/>
  <c r="G89" i="10"/>
  <c r="D55" i="18" s="1"/>
  <c r="O89" i="10"/>
  <c r="W89" i="10"/>
  <c r="I20" i="11"/>
  <c r="F8" i="18" s="1"/>
  <c r="Q20" i="11"/>
  <c r="Y20" i="11"/>
  <c r="H21" i="11"/>
  <c r="E24" i="18" s="1"/>
  <c r="P21" i="11"/>
  <c r="J24" i="18" s="1"/>
  <c r="X21" i="11"/>
  <c r="M24" i="18" s="1"/>
  <c r="G22" i="11"/>
  <c r="D41" i="18" s="1"/>
  <c r="O22" i="11"/>
  <c r="W22" i="11"/>
  <c r="F23" i="11"/>
  <c r="N23" i="11"/>
  <c r="I59" i="18" s="1"/>
  <c r="V23" i="11"/>
  <c r="C177" i="11"/>
  <c r="K177" i="11"/>
  <c r="S177" i="11"/>
  <c r="N5" i="12"/>
  <c r="G24" i="12"/>
  <c r="D11" i="18" s="1"/>
  <c r="O24" i="12"/>
  <c r="W24" i="12"/>
  <c r="F25" i="12"/>
  <c r="N25" i="12"/>
  <c r="I27" i="18" s="1"/>
  <c r="V25" i="12"/>
  <c r="E26" i="12"/>
  <c r="M26" i="12"/>
  <c r="U26" i="12"/>
  <c r="L44" i="18" s="1"/>
  <c r="D27" i="12"/>
  <c r="L27" i="12"/>
  <c r="T27" i="12"/>
  <c r="G17" i="13"/>
  <c r="D45" i="18" s="1"/>
  <c r="O17" i="13"/>
  <c r="W17" i="13"/>
  <c r="F18" i="13"/>
  <c r="N18" i="13"/>
  <c r="I63" i="18" s="1"/>
  <c r="V18" i="13"/>
  <c r="I51" i="14"/>
  <c r="F12" i="18" s="1"/>
  <c r="Q51" i="14"/>
  <c r="Y51" i="14"/>
  <c r="H52" i="14"/>
  <c r="E28" i="18" s="1"/>
  <c r="P52" i="14"/>
  <c r="J28" i="18" s="1"/>
  <c r="X52" i="14"/>
  <c r="M28" i="18" s="1"/>
  <c r="G53" i="14"/>
  <c r="D46" i="18" s="1"/>
  <c r="O53" i="14"/>
  <c r="W53" i="14"/>
  <c r="F54" i="14"/>
  <c r="N54" i="14"/>
  <c r="I64" i="18" s="1"/>
  <c r="V54" i="14"/>
  <c r="C210" i="14"/>
  <c r="K210" i="14"/>
  <c r="S210" i="14"/>
  <c r="S55" i="15"/>
  <c r="P52" i="15"/>
  <c r="J47" i="18" s="1"/>
  <c r="W53" i="15"/>
  <c r="E55" i="15"/>
  <c r="R207" i="15"/>
  <c r="B209" i="15"/>
  <c r="L77" i="16"/>
  <c r="K163" i="16"/>
  <c r="G165" i="16"/>
  <c r="D38" i="6"/>
  <c r="L38" i="6"/>
  <c r="T38" i="6"/>
  <c r="C39" i="6"/>
  <c r="C26" i="18" s="1"/>
  <c r="K39" i="6"/>
  <c r="H26" i="18" s="1"/>
  <c r="S39" i="6"/>
  <c r="B40" i="6"/>
  <c r="J40" i="6"/>
  <c r="G43" i="18" s="1"/>
  <c r="R40" i="6"/>
  <c r="K43" i="18" s="1"/>
  <c r="I41" i="6"/>
  <c r="F61" i="18" s="1"/>
  <c r="Q41" i="6"/>
  <c r="H76" i="7"/>
  <c r="E5" i="18" s="1"/>
  <c r="P76" i="7"/>
  <c r="J5" i="18" s="1"/>
  <c r="X76" i="7"/>
  <c r="M5" i="18" s="1"/>
  <c r="G77" i="7"/>
  <c r="D21" i="18" s="1"/>
  <c r="O77" i="7"/>
  <c r="W77" i="7"/>
  <c r="F78" i="7"/>
  <c r="N78" i="7"/>
  <c r="I38" i="18" s="1"/>
  <c r="V78" i="7"/>
  <c r="E79" i="7"/>
  <c r="M79" i="7"/>
  <c r="D26" i="8"/>
  <c r="L26" i="8"/>
  <c r="T26" i="8"/>
  <c r="C27" i="8"/>
  <c r="K27" i="8"/>
  <c r="H19" i="18" s="1"/>
  <c r="S27" i="8"/>
  <c r="B28" i="8"/>
  <c r="J28" i="8"/>
  <c r="G35" i="18" s="1"/>
  <c r="R28" i="8"/>
  <c r="K35" i="18" s="1"/>
  <c r="I29" i="8"/>
  <c r="F53" i="18" s="1"/>
  <c r="Q29" i="8"/>
  <c r="E43" i="9"/>
  <c r="M43" i="9"/>
  <c r="U43" i="9"/>
  <c r="L6" i="18" s="1"/>
  <c r="D44" i="9"/>
  <c r="L44" i="9"/>
  <c r="T44" i="9"/>
  <c r="C45" i="9"/>
  <c r="K45" i="9"/>
  <c r="H39" i="18" s="1"/>
  <c r="S45" i="9"/>
  <c r="B46" i="9"/>
  <c r="J46" i="9"/>
  <c r="G57" i="18" s="1"/>
  <c r="C137" i="9"/>
  <c r="K137" i="9"/>
  <c r="G139" i="9"/>
  <c r="O139" i="9"/>
  <c r="C86" i="10"/>
  <c r="K86" i="10"/>
  <c r="H4" i="18" s="1"/>
  <c r="S86" i="10"/>
  <c r="B87" i="10"/>
  <c r="B20" i="18" s="1"/>
  <c r="J87" i="10"/>
  <c r="G20" i="18" s="1"/>
  <c r="R87" i="10"/>
  <c r="K20" i="18" s="1"/>
  <c r="I88" i="10"/>
  <c r="F37" i="18" s="1"/>
  <c r="Q88" i="10"/>
  <c r="Y88" i="10"/>
  <c r="H89" i="10"/>
  <c r="E55" i="18" s="1"/>
  <c r="P89" i="10"/>
  <c r="J55" i="18" s="1"/>
  <c r="B20" i="11"/>
  <c r="J20" i="11"/>
  <c r="G8" i="18" s="1"/>
  <c r="R20" i="11"/>
  <c r="K8" i="18" s="1"/>
  <c r="I21" i="11"/>
  <c r="F24" i="18" s="1"/>
  <c r="Q21" i="11"/>
  <c r="Y21" i="11"/>
  <c r="H22" i="11"/>
  <c r="E41" i="18" s="1"/>
  <c r="P22" i="11"/>
  <c r="J41" i="18" s="1"/>
  <c r="X22" i="11"/>
  <c r="M41" i="18" s="1"/>
  <c r="G23" i="11"/>
  <c r="D59" i="18" s="1"/>
  <c r="O23" i="11"/>
  <c r="D177" i="11"/>
  <c r="L177" i="11"/>
  <c r="H24" i="12"/>
  <c r="E11" i="18" s="1"/>
  <c r="P24" i="12"/>
  <c r="J11" i="18" s="1"/>
  <c r="X24" i="12"/>
  <c r="M11" i="18" s="1"/>
  <c r="G25" i="12"/>
  <c r="D27" i="18" s="1"/>
  <c r="O25" i="12"/>
  <c r="W25" i="12"/>
  <c r="F26" i="12"/>
  <c r="N26" i="12"/>
  <c r="I44" i="18" s="1"/>
  <c r="V26" i="12"/>
  <c r="E27" i="12"/>
  <c r="M27" i="12"/>
  <c r="H17" i="13"/>
  <c r="E45" i="18" s="1"/>
  <c r="P17" i="13"/>
  <c r="J45" i="18" s="1"/>
  <c r="X17" i="13"/>
  <c r="M45" i="18" s="1"/>
  <c r="G18" i="13"/>
  <c r="D63" i="18" s="1"/>
  <c r="O18" i="13"/>
  <c r="B51" i="14"/>
  <c r="J51" i="14"/>
  <c r="G12" i="18" s="1"/>
  <c r="R51" i="14"/>
  <c r="K12" i="18" s="1"/>
  <c r="I52" i="14"/>
  <c r="F28" i="18" s="1"/>
  <c r="Q52" i="14"/>
  <c r="Y52" i="14"/>
  <c r="H53" i="14"/>
  <c r="E46" i="18" s="1"/>
  <c r="P53" i="14"/>
  <c r="J46" i="18" s="1"/>
  <c r="X53" i="14"/>
  <c r="M46" i="18" s="1"/>
  <c r="G54" i="14"/>
  <c r="D64" i="18" s="1"/>
  <c r="O54" i="14"/>
  <c r="D210" i="14"/>
  <c r="L210" i="14"/>
  <c r="T52" i="15"/>
  <c r="B54" i="15"/>
  <c r="B13" i="18" s="1"/>
  <c r="F209" i="15"/>
  <c r="T77" i="16"/>
  <c r="O165" i="16"/>
  <c r="G52" i="15"/>
  <c r="D47" i="18" s="1"/>
  <c r="O52" i="15"/>
  <c r="W52" i="15"/>
  <c r="F53" i="15"/>
  <c r="N53" i="15"/>
  <c r="I65" i="18" s="1"/>
  <c r="V53" i="15"/>
  <c r="E54" i="15"/>
  <c r="M54" i="15"/>
  <c r="U54" i="15"/>
  <c r="L13" i="18" s="1"/>
  <c r="D55" i="15"/>
  <c r="L55" i="15"/>
  <c r="T55" i="15"/>
  <c r="E207" i="15"/>
  <c r="M207" i="15"/>
  <c r="U207" i="15"/>
  <c r="B163" i="16"/>
  <c r="J163" i="16"/>
  <c r="R163" i="16"/>
  <c r="F165" i="16"/>
  <c r="N165" i="16"/>
  <c r="V165" i="16"/>
  <c r="B111" i="17"/>
  <c r="B15" i="18" s="1"/>
  <c r="J111" i="17"/>
  <c r="G15" i="18" s="1"/>
  <c r="R111" i="17"/>
  <c r="K15" i="18" s="1"/>
  <c r="I112" i="17"/>
  <c r="F31" i="18" s="1"/>
  <c r="Q112" i="17"/>
  <c r="Y112" i="17"/>
  <c r="H113" i="17"/>
  <c r="E49" i="18" s="1"/>
  <c r="P113" i="17"/>
  <c r="J49" i="18" s="1"/>
  <c r="X113" i="17"/>
  <c r="M49" i="18" s="1"/>
  <c r="G114" i="17"/>
  <c r="D67" i="18" s="1"/>
  <c r="O114" i="17"/>
  <c r="W114" i="17"/>
  <c r="C111" i="17"/>
  <c r="K111" i="17"/>
  <c r="H15" i="18" s="1"/>
  <c r="S111" i="17"/>
  <c r="B112" i="17"/>
  <c r="B31" i="18" s="1"/>
  <c r="J112" i="17"/>
  <c r="G31" i="18" s="1"/>
  <c r="R112" i="17"/>
  <c r="K31" i="18" s="1"/>
  <c r="I113" i="17"/>
  <c r="F49" i="18" s="1"/>
  <c r="Q113" i="17"/>
  <c r="Y113" i="17"/>
  <c r="H114" i="17"/>
  <c r="E67" i="18" s="1"/>
  <c r="P114" i="17"/>
  <c r="J67" i="18" s="1"/>
  <c r="X114" i="17"/>
  <c r="M67" i="18" s="1"/>
  <c r="I52" i="15"/>
  <c r="F47" i="18" s="1"/>
  <c r="Q52" i="15"/>
  <c r="Y52" i="15"/>
  <c r="H53" i="15"/>
  <c r="E65" i="18" s="1"/>
  <c r="P53" i="15"/>
  <c r="J65" i="18" s="1"/>
  <c r="X53" i="15"/>
  <c r="M65" i="18" s="1"/>
  <c r="G54" i="15"/>
  <c r="D13" i="18" s="1"/>
  <c r="O54" i="15"/>
  <c r="W54" i="15"/>
  <c r="F55" i="15"/>
  <c r="N55" i="15"/>
  <c r="I29" i="18" s="1"/>
  <c r="V55" i="15"/>
  <c r="G207" i="15"/>
  <c r="O207" i="15"/>
  <c r="X207" i="15"/>
  <c r="D163" i="16"/>
  <c r="L163" i="16"/>
  <c r="T163" i="16"/>
  <c r="H165" i="16"/>
  <c r="P165" i="16"/>
  <c r="D111" i="17"/>
  <c r="L111" i="17"/>
  <c r="T111" i="17"/>
  <c r="C112" i="17"/>
  <c r="K112" i="17"/>
  <c r="H31" i="18" s="1"/>
  <c r="S112" i="17"/>
  <c r="B113" i="17"/>
  <c r="B49" i="18" s="1"/>
  <c r="J113" i="17"/>
  <c r="G49" i="18" s="1"/>
  <c r="R113" i="17"/>
  <c r="K49" i="18" s="1"/>
  <c r="I114" i="17"/>
  <c r="F67" i="18" s="1"/>
  <c r="Q114" i="17"/>
  <c r="Y114" i="17"/>
  <c r="B52" i="15"/>
  <c r="B47" i="18" s="1"/>
  <c r="J52" i="15"/>
  <c r="G47" i="18" s="1"/>
  <c r="R52" i="15"/>
  <c r="K47" i="18" s="1"/>
  <c r="I53" i="15"/>
  <c r="F65" i="18" s="1"/>
  <c r="Q53" i="15"/>
  <c r="Y53" i="15"/>
  <c r="H54" i="15"/>
  <c r="E13" i="18" s="1"/>
  <c r="P54" i="15"/>
  <c r="J13" i="18" s="1"/>
  <c r="X54" i="15"/>
  <c r="M13" i="18" s="1"/>
  <c r="G55" i="15"/>
  <c r="D29" i="18" s="1"/>
  <c r="O55" i="15"/>
  <c r="W55" i="15"/>
  <c r="H207" i="15"/>
  <c r="P207" i="15"/>
  <c r="E163" i="16"/>
  <c r="M163" i="16"/>
  <c r="U163" i="16"/>
  <c r="I165" i="16"/>
  <c r="Q165" i="16"/>
  <c r="E111" i="17"/>
  <c r="M111" i="17"/>
  <c r="U111" i="17"/>
  <c r="L15" i="18" s="1"/>
  <c r="D112" i="17"/>
  <c r="L112" i="17"/>
  <c r="T112" i="17"/>
  <c r="C113" i="17"/>
  <c r="K113" i="17"/>
  <c r="H49" i="18" s="1"/>
  <c r="S113" i="17"/>
  <c r="B114" i="17"/>
  <c r="B67" i="18" s="1"/>
  <c r="J114" i="17"/>
  <c r="G67" i="18" s="1"/>
  <c r="R114" i="17"/>
  <c r="K67" i="18" s="1"/>
  <c r="C52" i="15"/>
  <c r="K52" i="15"/>
  <c r="H47" i="18" s="1"/>
  <c r="S52" i="15"/>
  <c r="B53" i="15"/>
  <c r="B65" i="18" s="1"/>
  <c r="J53" i="15"/>
  <c r="G65" i="18" s="1"/>
  <c r="R53" i="15"/>
  <c r="K65" i="18" s="1"/>
  <c r="I54" i="15"/>
  <c r="F13" i="18" s="1"/>
  <c r="Q54" i="15"/>
  <c r="Y54" i="15"/>
  <c r="H55" i="15"/>
  <c r="E29" i="18" s="1"/>
  <c r="P55" i="15"/>
  <c r="J29" i="18" s="1"/>
  <c r="X55" i="15"/>
  <c r="M29" i="18" s="1"/>
  <c r="I207" i="15"/>
  <c r="Q207" i="15"/>
  <c r="F163" i="16"/>
  <c r="N163" i="16"/>
  <c r="V163" i="16"/>
  <c r="B165" i="16"/>
  <c r="J165" i="16"/>
  <c r="R165" i="16"/>
  <c r="F111" i="17"/>
  <c r="N111" i="17"/>
  <c r="I15" i="18" s="1"/>
  <c r="V111" i="17"/>
  <c r="E112" i="17"/>
  <c r="M112" i="17"/>
  <c r="U112" i="17"/>
  <c r="L31" i="18" s="1"/>
  <c r="D113" i="17"/>
  <c r="L113" i="17"/>
  <c r="T113" i="17"/>
  <c r="C114" i="17"/>
  <c r="K114" i="17"/>
  <c r="H67" i="18" s="1"/>
  <c r="S114" i="17"/>
  <c r="G163" i="16"/>
  <c r="O163" i="16"/>
  <c r="X163" i="16"/>
  <c r="C165" i="16"/>
  <c r="K165" i="16"/>
  <c r="S165" i="16"/>
  <c r="G111" i="17"/>
  <c r="D15" i="18" s="1"/>
  <c r="O111" i="17"/>
  <c r="W111" i="17"/>
  <c r="F112" i="17"/>
  <c r="N112" i="17"/>
  <c r="I31" i="18" s="1"/>
  <c r="V112" i="17"/>
  <c r="E113" i="17"/>
  <c r="M113" i="17"/>
  <c r="U113" i="17"/>
  <c r="L49" i="18" s="1"/>
  <c r="D114" i="17"/>
  <c r="L114" i="17"/>
  <c r="T114" i="17"/>
  <c r="E52" i="15"/>
  <c r="M52" i="15"/>
  <c r="U52" i="15"/>
  <c r="L47" i="18" s="1"/>
  <c r="D53" i="15"/>
  <c r="L53" i="15"/>
  <c r="T53" i="15"/>
  <c r="C54" i="15"/>
  <c r="K54" i="15"/>
  <c r="H13" i="18" s="1"/>
  <c r="S54" i="15"/>
  <c r="B55" i="15"/>
  <c r="B29" i="18" s="1"/>
  <c r="J55" i="15"/>
  <c r="G29" i="18" s="1"/>
  <c r="R55" i="15"/>
  <c r="K29" i="18" s="1"/>
  <c r="C207" i="15"/>
  <c r="K207" i="15"/>
  <c r="S207" i="15"/>
  <c r="H163" i="16"/>
  <c r="P163" i="16"/>
  <c r="D165" i="16"/>
  <c r="L165" i="16"/>
  <c r="T165" i="16"/>
  <c r="H111" i="17"/>
  <c r="E15" i="18" s="1"/>
  <c r="P111" i="17"/>
  <c r="J15" i="18" s="1"/>
  <c r="X111" i="17"/>
  <c r="M15" i="18" s="1"/>
  <c r="G112" i="17"/>
  <c r="D31" i="18" s="1"/>
  <c r="O112" i="17"/>
  <c r="W112" i="17"/>
  <c r="F113" i="17"/>
  <c r="N113" i="17"/>
  <c r="I49" i="18" s="1"/>
  <c r="V113" i="17"/>
  <c r="E114" i="17"/>
  <c r="M114" i="17"/>
  <c r="U114" i="17"/>
  <c r="L67" i="18" s="1"/>
  <c r="F52" i="15"/>
  <c r="N52" i="15"/>
  <c r="I47" i="18" s="1"/>
  <c r="V52" i="15"/>
  <c r="E53" i="15"/>
  <c r="M53" i="15"/>
  <c r="U53" i="15"/>
  <c r="L65" i="18" s="1"/>
  <c r="D54" i="15"/>
  <c r="L54" i="15"/>
  <c r="T54" i="15"/>
  <c r="C55" i="15"/>
  <c r="K55" i="15"/>
  <c r="H29" i="18" s="1"/>
  <c r="D207" i="15"/>
  <c r="L207" i="15"/>
  <c r="I163" i="16"/>
  <c r="E165" i="16"/>
  <c r="M165" i="16"/>
  <c r="I111" i="17"/>
  <c r="F15" i="18" s="1"/>
  <c r="Q111" i="17"/>
  <c r="Y111" i="17"/>
  <c r="H112" i="17"/>
  <c r="E31" i="18" s="1"/>
  <c r="P112" i="17"/>
  <c r="J31" i="18" s="1"/>
  <c r="X112" i="17"/>
  <c r="M31" i="18" s="1"/>
  <c r="G113" i="17"/>
  <c r="D49" i="18" s="1"/>
  <c r="O113" i="17"/>
  <c r="W113" i="17"/>
  <c r="F114" i="17"/>
  <c r="N114" i="17"/>
  <c r="I67" i="18" s="1"/>
  <c r="B57" i="18" l="1"/>
  <c r="Z46" i="9"/>
  <c r="B39" i="18"/>
  <c r="Z45" i="9"/>
  <c r="B22" i="18"/>
  <c r="Z44" i="9"/>
  <c r="B6" i="18"/>
  <c r="Z43" i="9"/>
  <c r="B35" i="18"/>
  <c r="Z28" i="8"/>
  <c r="B19" i="18"/>
  <c r="Z27" i="8"/>
  <c r="B3" i="18"/>
  <c r="Z26" i="8"/>
  <c r="B53" i="18"/>
  <c r="Z29" i="8"/>
  <c r="B12" i="18"/>
  <c r="Z51" i="14"/>
  <c r="B8" i="18"/>
  <c r="Z20" i="11"/>
  <c r="B48" i="18"/>
  <c r="Z78" i="16"/>
  <c r="B14" i="18"/>
  <c r="Z76" i="16"/>
  <c r="B30" i="18"/>
  <c r="Z77" i="16"/>
  <c r="B64" i="18"/>
  <c r="Z54" i="14"/>
  <c r="B59" i="18"/>
  <c r="Z23" i="11"/>
  <c r="B46" i="18"/>
  <c r="Z53" i="14"/>
  <c r="B28" i="18"/>
  <c r="Z52" i="14"/>
  <c r="B24" i="18"/>
  <c r="Z21" i="11"/>
  <c r="B18" i="18"/>
  <c r="Z112" i="4"/>
  <c r="B41" i="18"/>
  <c r="Z22" i="11"/>
  <c r="B2" i="18"/>
  <c r="Z111" i="4"/>
  <c r="Z20" i="2"/>
  <c r="B54" i="18"/>
  <c r="Z114" i="4"/>
  <c r="B36" i="18"/>
  <c r="Z113" i="4"/>
  <c r="B66" i="18"/>
  <c r="Z79" i="16"/>
  <c r="B43" i="18"/>
  <c r="Z40" i="6"/>
  <c r="B26" i="18"/>
  <c r="Z39" i="6"/>
  <c r="B10" i="18"/>
  <c r="Z38" i="6"/>
  <c r="B61" i="18"/>
  <c r="Z41" i="6"/>
  <c r="B63" i="18"/>
  <c r="Z18" i="13"/>
  <c r="B45" i="18"/>
  <c r="Z17" i="13"/>
  <c r="M68" i="18"/>
  <c r="H68" i="18"/>
  <c r="C30" i="18"/>
  <c r="N30" i="18" s="1"/>
  <c r="F50" i="18"/>
  <c r="I68" i="18"/>
  <c r="C39" i="18"/>
  <c r="N39" i="18" s="1"/>
  <c r="N62" i="18"/>
  <c r="C56" i="18"/>
  <c r="N56" i="18" s="1"/>
  <c r="C28" i="18"/>
  <c r="N28" i="18" s="1"/>
  <c r="C8" i="18"/>
  <c r="N8" i="18" s="1"/>
  <c r="H16" i="18"/>
  <c r="F68" i="18"/>
  <c r="N11" i="18"/>
  <c r="J32" i="18"/>
  <c r="G68" i="18"/>
  <c r="C13" i="18"/>
  <c r="N13" i="18" s="1"/>
  <c r="C47" i="18"/>
  <c r="N47" i="18" s="1"/>
  <c r="C31" i="18"/>
  <c r="N31" i="18" s="1"/>
  <c r="C6" i="18"/>
  <c r="N6" i="18" s="1"/>
  <c r="C45" i="18"/>
  <c r="N45" i="18" s="1"/>
  <c r="C37" i="18"/>
  <c r="N37" i="18" s="1"/>
  <c r="C20" i="18"/>
  <c r="N20" i="18" s="1"/>
  <c r="C2" i="18"/>
  <c r="N2" i="18" s="1"/>
  <c r="E32" i="18"/>
  <c r="L50" i="18"/>
  <c r="I32" i="18"/>
  <c r="B25" i="18"/>
  <c r="N25" i="18" s="1"/>
  <c r="Z19" i="3"/>
  <c r="L32" i="18"/>
  <c r="B52" i="18"/>
  <c r="Z21" i="2"/>
  <c r="C24" i="18"/>
  <c r="N24" i="18" s="1"/>
  <c r="C59" i="18"/>
  <c r="N59" i="18" s="1"/>
  <c r="C3" i="18"/>
  <c r="N3" i="18" s="1"/>
  <c r="N44" i="18"/>
  <c r="C53" i="18"/>
  <c r="N53" i="18" s="1"/>
  <c r="C35" i="18"/>
  <c r="N35" i="18" s="1"/>
  <c r="B58" i="18"/>
  <c r="N58" i="18" s="1"/>
  <c r="Z43" i="5"/>
  <c r="K16" i="18"/>
  <c r="B23" i="18"/>
  <c r="N23" i="18" s="1"/>
  <c r="Z41" i="5"/>
  <c r="D32" i="18"/>
  <c r="L68" i="18"/>
  <c r="C36" i="18"/>
  <c r="N36" i="18" s="1"/>
  <c r="H50" i="18"/>
  <c r="B9" i="18"/>
  <c r="N9" i="18" s="1"/>
  <c r="Z18" i="3"/>
  <c r="C67" i="18"/>
  <c r="N67" i="18" s="1"/>
  <c r="C15" i="18"/>
  <c r="N15" i="18" s="1"/>
  <c r="C22" i="18"/>
  <c r="N22" i="18" s="1"/>
  <c r="C66" i="18"/>
  <c r="N66" i="18" s="1"/>
  <c r="C65" i="18"/>
  <c r="N65" i="18" s="1"/>
  <c r="C57" i="18"/>
  <c r="N57" i="18" s="1"/>
  <c r="K32" i="18"/>
  <c r="G16" i="18"/>
  <c r="D68" i="18"/>
  <c r="F16" i="18"/>
  <c r="M16" i="18"/>
  <c r="B42" i="18"/>
  <c r="N42" i="18" s="1"/>
  <c r="Z20" i="3"/>
  <c r="H32" i="18"/>
  <c r="G50" i="18"/>
  <c r="C5" i="18"/>
  <c r="N5" i="18" s="1"/>
  <c r="F32" i="18"/>
  <c r="C46" i="18"/>
  <c r="N46" i="18" s="1"/>
  <c r="C48" i="18"/>
  <c r="N48" i="18" s="1"/>
  <c r="G32" i="18"/>
  <c r="M50" i="18"/>
  <c r="C18" i="18"/>
  <c r="N18" i="18" s="1"/>
  <c r="J16" i="18"/>
  <c r="D16" i="18"/>
  <c r="C54" i="18"/>
  <c r="N54" i="18" s="1"/>
  <c r="I16" i="18"/>
  <c r="C64" i="18"/>
  <c r="N64" i="18" s="1"/>
  <c r="C19" i="18"/>
  <c r="N19" i="18" s="1"/>
  <c r="C41" i="18"/>
  <c r="N41" i="18" s="1"/>
  <c r="C38" i="18"/>
  <c r="N38" i="18" s="1"/>
  <c r="J68" i="18"/>
  <c r="J50" i="18"/>
  <c r="D50" i="18"/>
  <c r="E16" i="18"/>
  <c r="B34" i="18"/>
  <c r="B7" i="18"/>
  <c r="N7" i="18" s="1"/>
  <c r="Z40" i="5"/>
  <c r="C63" i="18"/>
  <c r="N63" i="18" s="1"/>
  <c r="C29" i="18"/>
  <c r="N29" i="18" s="1"/>
  <c r="C49" i="18"/>
  <c r="N49" i="18" s="1"/>
  <c r="C4" i="18"/>
  <c r="N4" i="18" s="1"/>
  <c r="N10" i="18"/>
  <c r="C14" i="18"/>
  <c r="N14" i="18" s="1"/>
  <c r="C55" i="18"/>
  <c r="N55" i="18" s="1"/>
  <c r="N21" i="18"/>
  <c r="C12" i="18"/>
  <c r="N12" i="18" s="1"/>
  <c r="E68" i="18"/>
  <c r="E50" i="18"/>
  <c r="M32" i="18"/>
  <c r="B60" i="18"/>
  <c r="N60" i="18" s="1"/>
  <c r="Z21" i="3"/>
  <c r="K50" i="18"/>
  <c r="N27" i="18"/>
  <c r="I50" i="18"/>
  <c r="B40" i="18"/>
  <c r="N40" i="18" s="1"/>
  <c r="Z42" i="5"/>
  <c r="L16" i="18"/>
  <c r="K68" i="18"/>
  <c r="B32" i="18" l="1"/>
  <c r="N43" i="18"/>
  <c r="B50" i="18"/>
  <c r="N34" i="18"/>
  <c r="C32" i="18"/>
  <c r="C50" i="18"/>
  <c r="N61" i="18"/>
  <c r="C68" i="18"/>
  <c r="B16" i="18"/>
  <c r="N26" i="18"/>
  <c r="B68" i="18"/>
  <c r="N52" i="18"/>
  <c r="C16" i="18"/>
</calcChain>
</file>

<file path=xl/sharedStrings.xml><?xml version="1.0" encoding="utf-8"?>
<sst xmlns="http://schemas.openxmlformats.org/spreadsheetml/2006/main" count="4499" uniqueCount="969">
  <si>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</si>
  <si>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</si>
  <si>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</si>
  <si>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</si>
  <si>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</si>
  <si>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</si>
  <si>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</si>
  <si>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</si>
  <si>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</si>
  <si>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Runner No.</t>
  </si>
  <si>
    <t>Scoring Name</t>
  </si>
  <si>
    <t>School (Abbreviation)</t>
  </si>
  <si>
    <t>Scoring Level</t>
  </si>
  <si>
    <t>Archangel Gabriel</t>
  </si>
  <si>
    <t>AGS</t>
  </si>
  <si>
    <t>Isaac White</t>
  </si>
  <si>
    <t>BFS</t>
  </si>
  <si>
    <t>M</t>
  </si>
  <si>
    <t>DEV</t>
  </si>
  <si>
    <t>DEV BOYS</t>
  </si>
  <si>
    <t>Ave Maria Academy</t>
  </si>
  <si>
    <t>AMA</t>
  </si>
  <si>
    <t>Jacob Steele</t>
  </si>
  <si>
    <t>AAG</t>
  </si>
  <si>
    <t>Butler Catholic School</t>
  </si>
  <si>
    <t>BCS</t>
  </si>
  <si>
    <t>Leonidas Czegan</t>
  </si>
  <si>
    <t>Blessed Francis Seelos Academy</t>
  </si>
  <si>
    <t>John Henry Santavey</t>
  </si>
  <si>
    <t>Blessed Trinity Academy</t>
  </si>
  <si>
    <t>BTA</t>
  </si>
  <si>
    <t>Roland Dopkowski</t>
  </si>
  <si>
    <t>Christ the Divine Teacher Academy</t>
  </si>
  <si>
    <t>CDT</t>
  </si>
  <si>
    <t>Jaxon Farino</t>
  </si>
  <si>
    <t>Divine Mercy Academy</t>
  </si>
  <si>
    <t>DMA</t>
  </si>
  <si>
    <t>Scarlette Steele</t>
  </si>
  <si>
    <t>F</t>
  </si>
  <si>
    <t>DEV GIRLS</t>
  </si>
  <si>
    <t>Guardian Angel Academy</t>
  </si>
  <si>
    <t>GAA</t>
  </si>
  <si>
    <t>Hadley Fisher</t>
  </si>
  <si>
    <t>St. Gregory</t>
  </si>
  <si>
    <t>GRE</t>
  </si>
  <si>
    <t>Emma Queale</t>
  </si>
  <si>
    <t>Holy Family School</t>
  </si>
  <si>
    <t>HFS</t>
  </si>
  <si>
    <t>Devin Rumbaugh</t>
  </si>
  <si>
    <t>St. James</t>
  </si>
  <si>
    <t>SJS</t>
  </si>
  <si>
    <t>Aidan Wren</t>
  </si>
  <si>
    <t>JV</t>
  </si>
  <si>
    <t>JV BOYS</t>
  </si>
  <si>
    <t>JFK Catholic</t>
  </si>
  <si>
    <t>JFK</t>
  </si>
  <si>
    <t>Fiona Lim</t>
  </si>
  <si>
    <t>JV GIRLS</t>
  </si>
  <si>
    <t>St. Kilian Parish School</t>
  </si>
  <si>
    <t>KIL</t>
  </si>
  <si>
    <t>George Burch</t>
  </si>
  <si>
    <t>AAP</t>
  </si>
  <si>
    <t>Holy Cross Academy</t>
  </si>
  <si>
    <t>HCA</t>
  </si>
  <si>
    <t>Will Campbell</t>
  </si>
  <si>
    <t>Mother of Mercy</t>
  </si>
  <si>
    <t>MMA</t>
  </si>
  <si>
    <t>Jack Hannon</t>
  </si>
  <si>
    <t>Mother of Sorrows School</t>
  </si>
  <si>
    <t>MOSS</t>
  </si>
  <si>
    <t>Dominic Lettrich</t>
  </si>
  <si>
    <t>Mary Queen of Apostles</t>
  </si>
  <si>
    <t>MQA</t>
  </si>
  <si>
    <t>John Nolan</t>
  </si>
  <si>
    <t>Northside Catholic Assumption</t>
  </si>
  <si>
    <t>NCA</t>
  </si>
  <si>
    <t>Joseph Sokolski</t>
  </si>
  <si>
    <t>Our Lady of Fatima</t>
  </si>
  <si>
    <t>OLF</t>
  </si>
  <si>
    <t>Shane Dippold</t>
  </si>
  <si>
    <t>South Hills Catholic Academy</t>
  </si>
  <si>
    <t>SHCA</t>
  </si>
  <si>
    <t>Luke Dolan</t>
  </si>
  <si>
    <t>Saints Peter and Paul</t>
  </si>
  <si>
    <t>SSPP</t>
  </si>
  <si>
    <t>George McEvoy</t>
  </si>
  <si>
    <t>St. Louise de Marillac</t>
  </si>
  <si>
    <t>STL</t>
  </si>
  <si>
    <t>Danny Austin</t>
  </si>
  <si>
    <t>St. Therese of Lisieux</t>
  </si>
  <si>
    <t>STT</t>
  </si>
  <si>
    <t>James Bamberg</t>
  </si>
  <si>
    <t>Noah Malone</t>
  </si>
  <si>
    <t>Joseph Petrich</t>
  </si>
  <si>
    <t>Simon Randall</t>
  </si>
  <si>
    <t>Logan Rice</t>
  </si>
  <si>
    <t>Michael Sauber</t>
  </si>
  <si>
    <t>Elsie Bamberg</t>
  </si>
  <si>
    <t>Angela Gallagher</t>
  </si>
  <si>
    <t>Sophia Marcotullio</t>
  </si>
  <si>
    <t>Jane Rice</t>
  </si>
  <si>
    <t>Molly Sauber</t>
  </si>
  <si>
    <t>Gemma Baker</t>
  </si>
  <si>
    <t>Betsy Burch</t>
  </si>
  <si>
    <t>Lucy Hayden</t>
  </si>
  <si>
    <t>Miriam Sanchez</t>
  </si>
  <si>
    <t>Annabelle Whetzel</t>
  </si>
  <si>
    <t>Mary Austin</t>
  </si>
  <si>
    <t>Grace Baker</t>
  </si>
  <si>
    <t>Maria Brunello</t>
  </si>
  <si>
    <t>Ella Campbell</t>
  </si>
  <si>
    <t>Gemma Falcon</t>
  </si>
  <si>
    <t>Ariana Feagin</t>
  </si>
  <si>
    <t>Mila Korch</t>
  </si>
  <si>
    <t>Sydney Leyenaar</t>
  </si>
  <si>
    <t>Brigid Mueller</t>
  </si>
  <si>
    <t>Emi Mullican</t>
  </si>
  <si>
    <t>Winifred Salinas</t>
  </si>
  <si>
    <t>Josie VanVickle</t>
  </si>
  <si>
    <t>Caroline Yuo</t>
  </si>
  <si>
    <t>Eamonn Erdely</t>
  </si>
  <si>
    <t>Leo Predis</t>
  </si>
  <si>
    <t>John Austin</t>
  </si>
  <si>
    <t>Teddy Burchill</t>
  </si>
  <si>
    <t>Sam Martello</t>
  </si>
  <si>
    <t>Jackson Randall</t>
  </si>
  <si>
    <t>Maggie Burch</t>
  </si>
  <si>
    <t>Eloise Phelps</t>
  </si>
  <si>
    <t>Lucille Rounding</t>
  </si>
  <si>
    <t>Olivia Whetzel</t>
  </si>
  <si>
    <t>Charlotte Austin</t>
  </si>
  <si>
    <t>Josie Pawlowski</t>
  </si>
  <si>
    <t>Zoe Randall</t>
  </si>
  <si>
    <t>Eliza Rounding</t>
  </si>
  <si>
    <t>Danielle Whitney</t>
  </si>
  <si>
    <t>Rosa Yuo</t>
  </si>
  <si>
    <t>Nick Hodgin</t>
  </si>
  <si>
    <t>VARSITY</t>
  </si>
  <si>
    <t>VARSITY BOYS</t>
  </si>
  <si>
    <t>Luke Patterson</t>
  </si>
  <si>
    <t>Max Predis</t>
  </si>
  <si>
    <t>Mark Swift</t>
  </si>
  <si>
    <t>Judah VanVickle</t>
  </si>
  <si>
    <t>Garvin Whetzel</t>
  </si>
  <si>
    <t>Andrew Deem</t>
  </si>
  <si>
    <t>Jack Leyenaar</t>
  </si>
  <si>
    <t>Daniel Yuo</t>
  </si>
  <si>
    <t>Reid Fowler</t>
  </si>
  <si>
    <t>Madison Abbett</t>
  </si>
  <si>
    <t>VARSITY GIRLS</t>
  </si>
  <si>
    <t>Claire Burch</t>
  </si>
  <si>
    <t>Reese Dippold</t>
  </si>
  <si>
    <t>Isabella Marcotullio</t>
  </si>
  <si>
    <t>Alessandra Park</t>
  </si>
  <si>
    <t>Annabel Pellathy</t>
  </si>
  <si>
    <t>Adeline Phelps</t>
  </si>
  <si>
    <t>Alexandra Robinson</t>
  </si>
  <si>
    <t>Rachel Sauber</t>
  </si>
  <si>
    <t>Mary Stivoric</t>
  </si>
  <si>
    <t>Teresa Ravotti</t>
  </si>
  <si>
    <t>Elizabeth Austin</t>
  </si>
  <si>
    <t>Francesca Buzzelli</t>
  </si>
  <si>
    <t>Mary Grace Dolan</t>
  </si>
  <si>
    <t>Gabby Keverline</t>
  </si>
  <si>
    <t>Morgan Randall</t>
  </si>
  <si>
    <t>Jacqui Whitsel</t>
  </si>
  <si>
    <t>Ethan Mullican</t>
  </si>
  <si>
    <t>Rose Malone</t>
  </si>
  <si>
    <t>Mark Schellhaas</t>
  </si>
  <si>
    <t>Peter Hannon</t>
  </si>
  <si>
    <t>Atticus DeAngelo</t>
  </si>
  <si>
    <t>Cavan Gibson</t>
  </si>
  <si>
    <t>Matthew Hauser</t>
  </si>
  <si>
    <t>Brody Smith</t>
  </si>
  <si>
    <t>Dean Aufman</t>
  </si>
  <si>
    <t>Joey Edwards</t>
  </si>
  <si>
    <t>Shaylee Best</t>
  </si>
  <si>
    <t>Adriana Shasteen</t>
  </si>
  <si>
    <t>Audrey Thompson</t>
  </si>
  <si>
    <t>Fred Edwards</t>
  </si>
  <si>
    <t>Joseph Hauser</t>
  </si>
  <si>
    <t>Karrik Gibson</t>
  </si>
  <si>
    <t>Brody Monaco</t>
  </si>
  <si>
    <t>Anthony Edwards</t>
  </si>
  <si>
    <t>Raylan Senft</t>
  </si>
  <si>
    <t>Matthew Yeager</t>
  </si>
  <si>
    <t>Lily Monaco</t>
  </si>
  <si>
    <t>Olivia Yeager</t>
  </si>
  <si>
    <t>Madelyn Miklavic</t>
  </si>
  <si>
    <t>Tommy Edwards</t>
  </si>
  <si>
    <t>Theodore Miller</t>
  </si>
  <si>
    <t>Derek Ricciardella</t>
  </si>
  <si>
    <t>Isabella Krahe</t>
  </si>
  <si>
    <t>Cecelia Livengood</t>
  </si>
  <si>
    <t>Anthony Grady</t>
  </si>
  <si>
    <t>Connor Pawlowicz</t>
  </si>
  <si>
    <t>Molly Rose Stephenson</t>
  </si>
  <si>
    <t>Gabby Skrbin</t>
  </si>
  <si>
    <t>Grace Bandurski</t>
  </si>
  <si>
    <t>Juliet Kibler</t>
  </si>
  <si>
    <t>Audrey Kibler</t>
  </si>
  <si>
    <t>Dylan Straub</t>
  </si>
  <si>
    <t>Muiriel Tunno</t>
  </si>
  <si>
    <t>Noah Bandurski</t>
  </si>
  <si>
    <t>Franceso Papa</t>
  </si>
  <si>
    <t>Ryan Chase</t>
  </si>
  <si>
    <t>Jaidlyn Megill</t>
  </si>
  <si>
    <t>Katalina Barnett</t>
  </si>
  <si>
    <t>Whitney Luka</t>
  </si>
  <si>
    <t>Franchesca Rudl</t>
  </si>
  <si>
    <t>Allie Scheerbaum</t>
  </si>
  <si>
    <t>Arria Shannon</t>
  </si>
  <si>
    <t>Reagan Straub</t>
  </si>
  <si>
    <t>Andrew Pillar</t>
  </si>
  <si>
    <t>James Georgescu</t>
  </si>
  <si>
    <t>Lucas Kibler</t>
  </si>
  <si>
    <t>Robert Smith</t>
  </si>
  <si>
    <t>Colin Miller</t>
  </si>
  <si>
    <t>Connor Little</t>
  </si>
  <si>
    <t>Ashlyn Murray</t>
  </si>
  <si>
    <t>Annalise Good</t>
  </si>
  <si>
    <t>Kaylie Mitchell</t>
  </si>
  <si>
    <t>Callie Kandravy</t>
  </si>
  <si>
    <t>Cayden Ferguson</t>
  </si>
  <si>
    <t>Jillian Jones</t>
  </si>
  <si>
    <t>Claire Bandurski</t>
  </si>
  <si>
    <t>Alana Eiler</t>
  </si>
  <si>
    <t>Caroline Tatar</t>
  </si>
  <si>
    <t>Roman Strayer</t>
  </si>
  <si>
    <t>CDL</t>
  </si>
  <si>
    <t>Eli Kovach</t>
  </si>
  <si>
    <t>Lincoln Curry</t>
  </si>
  <si>
    <t>Braden Skoloda</t>
  </si>
  <si>
    <t>Raph Rossmiller</t>
  </si>
  <si>
    <t>Peter Vitale</t>
  </si>
  <si>
    <t>Anthony Vitale</t>
  </si>
  <si>
    <t>Nora Curry</t>
  </si>
  <si>
    <t>Rose Vitale</t>
  </si>
  <si>
    <t>Savannah Strayer</t>
  </si>
  <si>
    <t>Sophia Parrish</t>
  </si>
  <si>
    <t>Libby Thompson</t>
  </si>
  <si>
    <t>Maggie Vaslavsky</t>
  </si>
  <si>
    <t>Emma Janke</t>
  </si>
  <si>
    <t>Willow Trainer</t>
  </si>
  <si>
    <t>Joey Thompson</t>
  </si>
  <si>
    <t>Luke Parrish</t>
  </si>
  <si>
    <t>Greyson Kovach</t>
  </si>
  <si>
    <t>Remington Colt</t>
  </si>
  <si>
    <t>Isaac Wagner</t>
  </si>
  <si>
    <t>Dax McCullough</t>
  </si>
  <si>
    <t>Audrey Goodsell</t>
  </si>
  <si>
    <t>Ava Parrish</t>
  </si>
  <si>
    <t>Riley Trainer</t>
  </si>
  <si>
    <t>Evie Detweiler</t>
  </si>
  <si>
    <t>Logan McCullough</t>
  </si>
  <si>
    <t>Diana Couch</t>
  </si>
  <si>
    <t>K</t>
  </si>
  <si>
    <t>CDP</t>
  </si>
  <si>
    <t>Andrew Yeasted</t>
  </si>
  <si>
    <t>Gavin Sickenberger</t>
  </si>
  <si>
    <t>Jacob Redd</t>
  </si>
  <si>
    <t>Bruno Macerelli</t>
  </si>
  <si>
    <t>Christopher Natali</t>
  </si>
  <si>
    <t>Cian Coyne</t>
  </si>
  <si>
    <t>George Koch</t>
  </si>
  <si>
    <t>Ignatius Shearer</t>
  </si>
  <si>
    <t>Anthony Scalamogna</t>
  </si>
  <si>
    <t>Theodore Molnar</t>
  </si>
  <si>
    <t>Jack Bookwalter</t>
  </si>
  <si>
    <t>Aylee Natali</t>
  </si>
  <si>
    <t>Anastasia Rossey</t>
  </si>
  <si>
    <t>Ava Scalamogna</t>
  </si>
  <si>
    <t>Elizabeth Mazza-Ludwick</t>
  </si>
  <si>
    <t>Harper Muscia</t>
  </si>
  <si>
    <t>Lilliana Tavella</t>
  </si>
  <si>
    <t>Andrew Buck</t>
  </si>
  <si>
    <t>Dexter Nee</t>
  </si>
  <si>
    <t>Joseph Monroe</t>
  </si>
  <si>
    <t>William Redd</t>
  </si>
  <si>
    <t>Maximo Macerelli</t>
  </si>
  <si>
    <t>Clare-Marie Shearer</t>
  </si>
  <si>
    <t>Lillian Dieffenbach</t>
  </si>
  <si>
    <t>Veronica Watkins</t>
  </si>
  <si>
    <t>Masen Muscia</t>
  </si>
  <si>
    <t>Nikolai Rusiewicz</t>
  </si>
  <si>
    <t>Micah Kinley</t>
  </si>
  <si>
    <t>Alanna Coyne</t>
  </si>
  <si>
    <t>Amelia LoPresti</t>
  </si>
  <si>
    <t>Ellen Adams</t>
  </si>
  <si>
    <t>Emma Tavella</t>
  </si>
  <si>
    <t>Maya Craighead</t>
  </si>
  <si>
    <t>Rainey Redd</t>
  </si>
  <si>
    <t>McKenzie Grissom</t>
  </si>
  <si>
    <t>Nadia Rossey</t>
  </si>
  <si>
    <t>Rhodora Redd</t>
  </si>
  <si>
    <t>Carmine Rocco</t>
  </si>
  <si>
    <t>Declan Flaherty</t>
  </si>
  <si>
    <t>William Irvine</t>
  </si>
  <si>
    <t>Dev Boys</t>
  </si>
  <si>
    <t>Fletcher Dagit</t>
  </si>
  <si>
    <t>Theodore Schutte</t>
  </si>
  <si>
    <t>Eila Rocco</t>
  </si>
  <si>
    <t>Ava Pawlowski</t>
  </si>
  <si>
    <t>Miriam Bandish</t>
  </si>
  <si>
    <t>Joanna Kendall</t>
  </si>
  <si>
    <t>Simon Bandish</t>
  </si>
  <si>
    <t>Jackson Woodward</t>
  </si>
  <si>
    <t>Landon Brown</t>
  </si>
  <si>
    <t>Ella Rembert</t>
  </si>
  <si>
    <t>Iyla Jain</t>
  </si>
  <si>
    <t>Caroline Hartman</t>
  </si>
  <si>
    <t>Fiona Platt</t>
  </si>
  <si>
    <t>Chinedum Okoro</t>
  </si>
  <si>
    <t>Malachi McCoy</t>
  </si>
  <si>
    <t>Ryan ODonnell</t>
  </si>
  <si>
    <t>Zachary Price</t>
  </si>
  <si>
    <t>Zoe Shaffer</t>
  </si>
  <si>
    <t>Victoria Woltshock</t>
  </si>
  <si>
    <t>Katie Kessler</t>
  </si>
  <si>
    <t>Leah Straub</t>
  </si>
  <si>
    <t>Chidera Gilliam</t>
  </si>
  <si>
    <t>Camila Hernandez</t>
  </si>
  <si>
    <t>Kylee Willis</t>
  </si>
  <si>
    <t>Maya Somova</t>
  </si>
  <si>
    <t>Sylvie Blough</t>
  </si>
  <si>
    <t>Londyn Tomman</t>
  </si>
  <si>
    <t>Kennedy Williams</t>
  </si>
  <si>
    <t>Livi Dagit</t>
  </si>
  <si>
    <t>Roman Smiley</t>
  </si>
  <si>
    <t>Connor Pleczkowski</t>
  </si>
  <si>
    <t>Gregory Korns</t>
  </si>
  <si>
    <t>Jack Fenyus</t>
  </si>
  <si>
    <t>Noah Fenyus</t>
  </si>
  <si>
    <t>Ayden Stafford</t>
  </si>
  <si>
    <t>Jackson Lobaugh</t>
  </si>
  <si>
    <t>Addison Trettel</t>
  </si>
  <si>
    <t>Hayden Luczak</t>
  </si>
  <si>
    <t>Mary Jane Varasse</t>
  </si>
  <si>
    <t>Dylan Jones</t>
  </si>
  <si>
    <t>Brooks Luczak</t>
  </si>
  <si>
    <t>Brody Wick</t>
  </si>
  <si>
    <t>Colton Matthews</t>
  </si>
  <si>
    <t>Colton Maseth</t>
  </si>
  <si>
    <t>Aidan Trettel</t>
  </si>
  <si>
    <t>Rizalino Domasig</t>
  </si>
  <si>
    <t>Ava Santora</t>
  </si>
  <si>
    <t>Luca Cimino</t>
  </si>
  <si>
    <t>MOS</t>
  </si>
  <si>
    <t>Lucas Pona</t>
  </si>
  <si>
    <t>Blake Arabia</t>
  </si>
  <si>
    <t>Calvin Kilburg</t>
  </si>
  <si>
    <t>Conor Arabia</t>
  </si>
  <si>
    <t>Levi Turchetta</t>
  </si>
  <si>
    <t>Joe Caravello</t>
  </si>
  <si>
    <t>Sebastian Miller</t>
  </si>
  <si>
    <t>Andy Muir</t>
  </si>
  <si>
    <t>Mia Cuccaro</t>
  </si>
  <si>
    <t>Lily Toth</t>
  </si>
  <si>
    <t>Annabelle Bandurak</t>
  </si>
  <si>
    <t>Eva Caravello</t>
  </si>
  <si>
    <t>Lena Toth</t>
  </si>
  <si>
    <t>Donatella Iorio</t>
  </si>
  <si>
    <t>Summer McCarter</t>
  </si>
  <si>
    <t>Lillian Tomko</t>
  </si>
  <si>
    <t>James Jordan</t>
  </si>
  <si>
    <t>Ava Cuccaro</t>
  </si>
  <si>
    <t>Giuseppina Iorio</t>
  </si>
  <si>
    <t>Leher Misra</t>
  </si>
  <si>
    <t>Melanie Tomko</t>
  </si>
  <si>
    <t>Michael Amato</t>
  </si>
  <si>
    <t>Edmond Gibbons</t>
  </si>
  <si>
    <t>DeAngelo Green</t>
  </si>
  <si>
    <t>Bruno Santucci</t>
  </si>
  <si>
    <t>Roman Trozzi</t>
  </si>
  <si>
    <t>Marco Fratangeli</t>
  </si>
  <si>
    <t>Kyland Jones</t>
  </si>
  <si>
    <t>Royce Nedley</t>
  </si>
  <si>
    <t>Ethan Swigart</t>
  </si>
  <si>
    <t>Roman Williams</t>
  </si>
  <si>
    <t>Rafael Amato</t>
  </si>
  <si>
    <t>Finley Gibbons</t>
  </si>
  <si>
    <t>Luca Greco</t>
  </si>
  <si>
    <t>Giovanni Green</t>
  </si>
  <si>
    <t>Joseph Klaes</t>
  </si>
  <si>
    <t>Bennett Porter</t>
  </si>
  <si>
    <t>Noah Saxman</t>
  </si>
  <si>
    <t>Dominic Tessari</t>
  </si>
  <si>
    <t>Andrew Fratangeli</t>
  </si>
  <si>
    <t>Torriano Jones</t>
  </si>
  <si>
    <t>Brady Nuttall</t>
  </si>
  <si>
    <t>Roman Parham</t>
  </si>
  <si>
    <t>Bruno Sakaluk</t>
  </si>
  <si>
    <t>Nicholas Yohe</t>
  </si>
  <si>
    <t>Levi Bollinger</t>
  </si>
  <si>
    <t>Kason Parham</t>
  </si>
  <si>
    <t>Zachary Thomas</t>
  </si>
  <si>
    <t>Oaklyn Parham</t>
  </si>
  <si>
    <t>Kyla Polisano</t>
  </si>
  <si>
    <t>Hallie Porter</t>
  </si>
  <si>
    <t>Charlie Ward</t>
  </si>
  <si>
    <t>Luna Fazio</t>
  </si>
  <si>
    <t>Sasha Flaherty</t>
  </si>
  <si>
    <t>Gianna Milner</t>
  </si>
  <si>
    <t>Charlotte Paris</t>
  </si>
  <si>
    <t>Serena Sullivan</t>
  </si>
  <si>
    <t>Allison Thomas</t>
  </si>
  <si>
    <t>Lailyn Kreinbrook</t>
  </si>
  <si>
    <t>Eva Trozzi</t>
  </si>
  <si>
    <t>Peyton Bauer</t>
  </si>
  <si>
    <t>Fallon Porter</t>
  </si>
  <si>
    <t>Kenlee Shaffer</t>
  </si>
  <si>
    <t>Evi Thompson</t>
  </si>
  <si>
    <t>Madelyn Kosgei</t>
  </si>
  <si>
    <t>Mila Kreinbrook</t>
  </si>
  <si>
    <t>Gianna Polito</t>
  </si>
  <si>
    <t>Rylee Sagwitz</t>
  </si>
  <si>
    <t>Maive Shearer</t>
  </si>
  <si>
    <t>Wayne Bauer</t>
  </si>
  <si>
    <t>Lewis Gibbons</t>
  </si>
  <si>
    <t>Colton Lustic</t>
  </si>
  <si>
    <t>Jaxon Orr</t>
  </si>
  <si>
    <t>Isaac Townsend</t>
  </si>
  <si>
    <t>Octavia Andree</t>
  </si>
  <si>
    <t>Savannah Cirigliano</t>
  </si>
  <si>
    <t>Elaina Fratangeli</t>
  </si>
  <si>
    <t>Elizabeth Klaes</t>
  </si>
  <si>
    <t>Camryn Nuttall</t>
  </si>
  <si>
    <t>Maddy Skowronski</t>
  </si>
  <si>
    <t>Kendall Swigart</t>
  </si>
  <si>
    <t>Micah Thompson</t>
  </si>
  <si>
    <t>Mara Brell</t>
  </si>
  <si>
    <t>Danica Jones</t>
  </si>
  <si>
    <t>Giovanna Tessari</t>
  </si>
  <si>
    <t>William Gibbons</t>
  </si>
  <si>
    <t>Jackson Nuttall</t>
  </si>
  <si>
    <t>Jacob Sobecki</t>
  </si>
  <si>
    <t>Anderson Ziccarelli</t>
  </si>
  <si>
    <t>Everett Nemeth</t>
  </si>
  <si>
    <t>Ian Roberts</t>
  </si>
  <si>
    <t>Jaxson Sagwitz</t>
  </si>
  <si>
    <t>Max Townsend</t>
  </si>
  <si>
    <t>Sophia DePascale</t>
  </si>
  <si>
    <t>Elizabeth Kleckner</t>
  </si>
  <si>
    <t>Joelle Ondriezek</t>
  </si>
  <si>
    <t>Mason Arnold</t>
  </si>
  <si>
    <t>SKS</t>
  </si>
  <si>
    <t>Benjamin Bassaly</t>
  </si>
  <si>
    <t>Padraig Begley</t>
  </si>
  <si>
    <t>George Bernacki</t>
  </si>
  <si>
    <t>Jordan Bossong</t>
  </si>
  <si>
    <t>Aiden Coberly</t>
  </si>
  <si>
    <t>Weston Goossen</t>
  </si>
  <si>
    <t>Logan Hostetler</t>
  </si>
  <si>
    <t>Dominic Iaquinta</t>
  </si>
  <si>
    <t>William Kurpeikis</t>
  </si>
  <si>
    <t>Owen Pawlowicz</t>
  </si>
  <si>
    <t>Alden Stall</t>
  </si>
  <si>
    <t>Troy Steineman</t>
  </si>
  <si>
    <t>Carson Vilano</t>
  </si>
  <si>
    <t>Evan Wagner</t>
  </si>
  <si>
    <t>Tanner Arnold</t>
  </si>
  <si>
    <t>Gavin Guyton</t>
  </si>
  <si>
    <t>Thatcher Degnan</t>
  </si>
  <si>
    <t>Brody DiLoreto</t>
  </si>
  <si>
    <t>Joseph DiMatteo</t>
  </si>
  <si>
    <t>Michael Flamino</t>
  </si>
  <si>
    <t>Colby Hunt</t>
  </si>
  <si>
    <t>Sawyer Lacina</t>
  </si>
  <si>
    <t>Kevin Mcdonough</t>
  </si>
  <si>
    <t>Beckett Murphy</t>
  </si>
  <si>
    <t>Vonn Steineman</t>
  </si>
  <si>
    <t>Andrew Thomas</t>
  </si>
  <si>
    <t>Mackenzie Bittner</t>
  </si>
  <si>
    <t>Reese Blevins</t>
  </si>
  <si>
    <t>Mabel Boburczak</t>
  </si>
  <si>
    <t>Adele Fejes</t>
  </si>
  <si>
    <t>Matisse Greca</t>
  </si>
  <si>
    <t>Elizabeth Klingensmith</t>
  </si>
  <si>
    <t>Sophia Knight</t>
  </si>
  <si>
    <t>Karissa Lakomy</t>
  </si>
  <si>
    <t>Greta Narwold</t>
  </si>
  <si>
    <t>Amelia Nguyen</t>
  </si>
  <si>
    <t>Anna Schnelle</t>
  </si>
  <si>
    <t>Madelyn Baker</t>
  </si>
  <si>
    <t>Mila Benso</t>
  </si>
  <si>
    <t>Nadia Buchwald</t>
  </si>
  <si>
    <t>Gianna Conklin</t>
  </si>
  <si>
    <t>Penelope Fejes</t>
  </si>
  <si>
    <t>Juna Jochum</t>
  </si>
  <si>
    <t>Lucia Kilkeary</t>
  </si>
  <si>
    <t>Maizie Lapic</t>
  </si>
  <si>
    <t>Serafina Masuga</t>
  </si>
  <si>
    <t>Kyleigh Morvay</t>
  </si>
  <si>
    <t>Ashley Pollet</t>
  </si>
  <si>
    <t>Sadie Rushlander</t>
  </si>
  <si>
    <t>Kiera Snyder</t>
  </si>
  <si>
    <t>Avery Van Balen</t>
  </si>
  <si>
    <t>Deklan Balogi</t>
  </si>
  <si>
    <t>Henry Bernacki IV</t>
  </si>
  <si>
    <t>Logan Brode</t>
  </si>
  <si>
    <t>Sam DiChiazza</t>
  </si>
  <si>
    <t>Zachary Fairman</t>
  </si>
  <si>
    <t>Roman Farabaugh</t>
  </si>
  <si>
    <t>James Funk</t>
  </si>
  <si>
    <t>Maxwell Goossen</t>
  </si>
  <si>
    <t>Brendan Menz</t>
  </si>
  <si>
    <t>Benjamin Nguyen</t>
  </si>
  <si>
    <t>Jace Novak</t>
  </si>
  <si>
    <t>Henry Stall</t>
  </si>
  <si>
    <t>Connor Stokes</t>
  </si>
  <si>
    <t>Connor Vilano</t>
  </si>
  <si>
    <t>Christopher Braun</t>
  </si>
  <si>
    <t>Josh Conklin</t>
  </si>
  <si>
    <t>Fionn Degnan</t>
  </si>
  <si>
    <t>Gannon Haibach</t>
  </si>
  <si>
    <t>Leonard Kurpeikis</t>
  </si>
  <si>
    <t>Jaxson Niemeier</t>
  </si>
  <si>
    <t>Vincent Offi</t>
  </si>
  <si>
    <t>Thad Pawlowicz</t>
  </si>
  <si>
    <t>Jesse Ronnenberg</t>
  </si>
  <si>
    <t>Robbie Singer</t>
  </si>
  <si>
    <t>Lucas Stewart</t>
  </si>
  <si>
    <t>Ainsley Coberly</t>
  </si>
  <si>
    <t>Isabel Costigan</t>
  </si>
  <si>
    <t>Aralia DePaoli</t>
  </si>
  <si>
    <t>Kiera Klinefelter</t>
  </si>
  <si>
    <t>Anna Klingensmith</t>
  </si>
  <si>
    <t>Lyla McElravy</t>
  </si>
  <si>
    <t>Anna Narwold</t>
  </si>
  <si>
    <t>Charlotte Wohar</t>
  </si>
  <si>
    <t>Brigid Baker</t>
  </si>
  <si>
    <t>Morgan Blevins</t>
  </si>
  <si>
    <t>Cora Cole</t>
  </si>
  <si>
    <t>Kennedy Killen</t>
  </si>
  <si>
    <t>Gabriella McDonough</t>
  </si>
  <si>
    <t>Ella Scaltz</t>
  </si>
  <si>
    <t>Quinn Snyder</t>
  </si>
  <si>
    <t>Joshua Bondra</t>
  </si>
  <si>
    <t>Milo Greca</t>
  </si>
  <si>
    <t>Xavier Kush</t>
  </si>
  <si>
    <t>Brody Mardis</t>
  </si>
  <si>
    <t>Josh Montes</t>
  </si>
  <si>
    <t>Graham Pappas</t>
  </si>
  <si>
    <t>Colin Pilla</t>
  </si>
  <si>
    <t>Michael Scaltz</t>
  </si>
  <si>
    <t>Isaac Vangura</t>
  </si>
  <si>
    <t>Thomas Baier</t>
  </si>
  <si>
    <t>Jack Croft</t>
  </si>
  <si>
    <t>Dominic Farabaugh</t>
  </si>
  <si>
    <t>Shaun Guyton jr</t>
  </si>
  <si>
    <t>Giancarlo Josephs</t>
  </si>
  <si>
    <t>Jack Masuga</t>
  </si>
  <si>
    <t>Quentin Peterson</t>
  </si>
  <si>
    <t>Gabriel Wohar</t>
  </si>
  <si>
    <t>Olivia Colangelo</t>
  </si>
  <si>
    <t>Sophia Colangelo</t>
  </si>
  <si>
    <t>Audrey Costigan</t>
  </si>
  <si>
    <t>Olivia Costigan</t>
  </si>
  <si>
    <t>Grace Frederick</t>
  </si>
  <si>
    <t>Hannah Funk</t>
  </si>
  <si>
    <t>Avery Hunt</t>
  </si>
  <si>
    <t>Jovie Jochum</t>
  </si>
  <si>
    <t>Allison Jones</t>
  </si>
  <si>
    <t>Hannah Kaminski</t>
  </si>
  <si>
    <t>Olivia Menz</t>
  </si>
  <si>
    <t>Rowan Mondi</t>
  </si>
  <si>
    <t>Emma Morvay</t>
  </si>
  <si>
    <t>Nora Narwold</t>
  </si>
  <si>
    <t>Maddy Racette</t>
  </si>
  <si>
    <t>Reagan Riley</t>
  </si>
  <si>
    <t>Elle Steineman</t>
  </si>
  <si>
    <t>Stella Suisham</t>
  </si>
  <si>
    <t>Carmella Verdi</t>
  </si>
  <si>
    <t>Mia Battalini</t>
  </si>
  <si>
    <t>Chloe Cole</t>
  </si>
  <si>
    <t>Elle Degnan</t>
  </si>
  <si>
    <t>Mila Goncalves</t>
  </si>
  <si>
    <t>Megan Heinbach</t>
  </si>
  <si>
    <t>Alaina Howes</t>
  </si>
  <si>
    <t>Olivia Kaminski</t>
  </si>
  <si>
    <t>Jada Lichtenwalter</t>
  </si>
  <si>
    <t>Mia Liscinsky</t>
  </si>
  <si>
    <t>Payton Mcelravy</t>
  </si>
  <si>
    <t>Saige Robertson</t>
  </si>
  <si>
    <t>Alegria Sisto</t>
  </si>
  <si>
    <t>Anna Wishart</t>
  </si>
  <si>
    <t>Natalie Yeager</t>
  </si>
  <si>
    <t>Michael Catanese</t>
  </si>
  <si>
    <t>STG</t>
  </si>
  <si>
    <t>Bryson Espey</t>
  </si>
  <si>
    <t>Sam Heisel</t>
  </si>
  <si>
    <t>Knox Kirschner</t>
  </si>
  <si>
    <t>Edward Lariviere</t>
  </si>
  <si>
    <t>Roman Lopez</t>
  </si>
  <si>
    <t>Liam Ray</t>
  </si>
  <si>
    <t>Johnny Urban</t>
  </si>
  <si>
    <t>Anthony Catterton</t>
  </si>
  <si>
    <t>Grayson Edwards</t>
  </si>
  <si>
    <t>Beau Lozosky</t>
  </si>
  <si>
    <t>Julian Marquez</t>
  </si>
  <si>
    <t>Warner Speicher</t>
  </si>
  <si>
    <t>Eric Strosnider</t>
  </si>
  <si>
    <t>Paul Urban</t>
  </si>
  <si>
    <t>Leland Wesley</t>
  </si>
  <si>
    <t>Jack Boosel</t>
  </si>
  <si>
    <t>Tyler Catterton</t>
  </si>
  <si>
    <t>Lyle Marquez</t>
  </si>
  <si>
    <t>Colin Ray</t>
  </si>
  <si>
    <t>Luke Urban</t>
  </si>
  <si>
    <t>Danny Heisel</t>
  </si>
  <si>
    <t>Logan Jacobs</t>
  </si>
  <si>
    <t>Joey Kress</t>
  </si>
  <si>
    <t>Luke Lariviere</t>
  </si>
  <si>
    <t>Grady Schaeffer</t>
  </si>
  <si>
    <t>David Sloka</t>
  </si>
  <si>
    <t>Nico Sposito</t>
  </si>
  <si>
    <t>Lucia Deem</t>
  </si>
  <si>
    <t>Paige Lindgren</t>
  </si>
  <si>
    <t>Riley Nedzelski</t>
  </si>
  <si>
    <t>Elizabeth Lowery</t>
  </si>
  <si>
    <t>Wren Cortez</t>
  </si>
  <si>
    <t>Luciana Lopez</t>
  </si>
  <si>
    <t>Elena Sparacino</t>
  </si>
  <si>
    <t>Vayda Micu</t>
  </si>
  <si>
    <t>Marcina Deem</t>
  </si>
  <si>
    <t>Madeline Harmanos</t>
  </si>
  <si>
    <t>Meera Lindgren</t>
  </si>
  <si>
    <t>Grady McGuinness</t>
  </si>
  <si>
    <t>James Urban</t>
  </si>
  <si>
    <t>Tommy Heisel</t>
  </si>
  <si>
    <t>Marcus McClain</t>
  </si>
  <si>
    <t>Mathieu Sloka</t>
  </si>
  <si>
    <t>Gabe Urban</t>
  </si>
  <si>
    <t>Brigid Boosel</t>
  </si>
  <si>
    <t>Lena Espey</t>
  </si>
  <si>
    <t>Mary Lariviere</t>
  </si>
  <si>
    <t>Hannah Thomas</t>
  </si>
  <si>
    <t>Eleanor Wesley</t>
  </si>
  <si>
    <t>Ayla Espey</t>
  </si>
  <si>
    <t>Dylan Sparacino</t>
  </si>
  <si>
    <t>Chloe Boosel</t>
  </si>
  <si>
    <t>Mady Dunn</t>
  </si>
  <si>
    <t>Gianna Sposito</t>
  </si>
  <si>
    <t>Olivia Clauss</t>
  </si>
  <si>
    <t>Meredith Dunn</t>
  </si>
  <si>
    <t>100H</t>
  </si>
  <si>
    <t>Heat</t>
  </si>
  <si>
    <t>Time</t>
  </si>
  <si>
    <t>Lane</t>
  </si>
  <si>
    <t>Runner</t>
  </si>
  <si>
    <t>Sex</t>
  </si>
  <si>
    <t>Place</t>
  </si>
  <si>
    <t>Points</t>
  </si>
  <si>
    <t>SPP</t>
  </si>
  <si>
    <t>SHC</t>
  </si>
  <si>
    <t>Total</t>
  </si>
  <si>
    <t>4 X 800</t>
  </si>
  <si>
    <t>XXXX</t>
  </si>
  <si>
    <t>Name</t>
  </si>
  <si>
    <t>Level II</t>
  </si>
  <si>
    <t>Run #1</t>
  </si>
  <si>
    <t>Run #2</t>
  </si>
  <si>
    <t>Run #3</t>
  </si>
  <si>
    <t>Run #4</t>
  </si>
  <si>
    <t>4X800</t>
  </si>
  <si>
    <t>100M</t>
  </si>
  <si>
    <t>1600mm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</si>
  <si>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</si>
  <si>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</si>
  <si>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</si>
  <si>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</si>
  <si>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</si>
  <si>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</si>
  <si>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</si>
  <si>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</si>
  <si>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</si>
  <si>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</si>
  <si>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</si>
  <si>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</si>
  <si>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</si>
  <si>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</si>
  <si>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</si>
  <si>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</si>
  <si>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</si>
  <si>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</si>
  <si>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</si>
  <si>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</si>
  <si>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4x100 RELAY</t>
  </si>
  <si>
    <t>4x100</t>
  </si>
  <si>
    <t>400mm</t>
  </si>
  <si>
    <t>200mm</t>
  </si>
  <si>
    <t>800mm</t>
  </si>
  <si>
    <t>3200MM</t>
  </si>
  <si>
    <t>3200mm</t>
  </si>
  <si>
    <t>4x400</t>
  </si>
  <si>
    <t>TRIPLE JUMP</t>
  </si>
  <si>
    <t>Jump #1</t>
  </si>
  <si>
    <t>Jump #2</t>
  </si>
  <si>
    <t>Jump #3</t>
  </si>
  <si>
    <t>Jumper #</t>
  </si>
  <si>
    <t>Feet</t>
  </si>
  <si>
    <t>Inches</t>
  </si>
  <si>
    <t>Shot Put</t>
  </si>
  <si>
    <t>Best Throw</t>
  </si>
  <si>
    <t>SHOT PUT</t>
  </si>
  <si>
    <t>Throw #1</t>
  </si>
  <si>
    <t>Throw #2</t>
  </si>
  <si>
    <t>Throw #3</t>
  </si>
  <si>
    <t>Runner #</t>
  </si>
  <si>
    <t>DISCUS</t>
  </si>
  <si>
    <t>Turbo Jav   Ex.</t>
  </si>
  <si>
    <t>50-6</t>
  </si>
  <si>
    <t>75-3</t>
  </si>
  <si>
    <t>65-11</t>
  </si>
  <si>
    <t>Example</t>
  </si>
  <si>
    <t>Javelin</t>
  </si>
  <si>
    <t>Thrower#</t>
  </si>
  <si>
    <t>10-1</t>
  </si>
  <si>
    <t>10-1.5</t>
  </si>
  <si>
    <t>10-1.25</t>
  </si>
  <si>
    <t>Best Jump</t>
  </si>
  <si>
    <t>LONG JUMP BOYS</t>
  </si>
  <si>
    <t>TOTALS</t>
  </si>
  <si>
    <t>JV 100 G</t>
  </si>
  <si>
    <t>JV 200H G</t>
  </si>
  <si>
    <t>JV 200 G</t>
  </si>
  <si>
    <t>JV 400 G</t>
  </si>
  <si>
    <t>JV 800 G</t>
  </si>
  <si>
    <t>JV 1600 G</t>
  </si>
  <si>
    <t>JV 3200 G</t>
  </si>
  <si>
    <t>JV 4x800G</t>
  </si>
  <si>
    <t>JV 4x100 G</t>
  </si>
  <si>
    <t>JV 4x400 G</t>
  </si>
  <si>
    <t>JV Shot Put G</t>
  </si>
  <si>
    <t>JV Discus G</t>
  </si>
  <si>
    <t>JV Javelin G</t>
  </si>
  <si>
    <t>JV Long Jump G</t>
  </si>
  <si>
    <t>TOTAL JV GIRLS</t>
  </si>
  <si>
    <t>JV 100 B</t>
  </si>
  <si>
    <t>JV 200H B</t>
  </si>
  <si>
    <t>JV 200 B</t>
  </si>
  <si>
    <t>JV 400 B</t>
  </si>
  <si>
    <t>JV 800 B</t>
  </si>
  <si>
    <t>JV 1600 B</t>
  </si>
  <si>
    <t>JV 3200 B</t>
  </si>
  <si>
    <t>JV 4x800B</t>
  </si>
  <si>
    <t>JV 4x100 B</t>
  </si>
  <si>
    <t>JV 4x400 B</t>
  </si>
  <si>
    <t>JV Shot Put B</t>
  </si>
  <si>
    <t>JV Discus B</t>
  </si>
  <si>
    <t>JV Javelin B</t>
  </si>
  <si>
    <t>JV Long Jump B</t>
  </si>
  <si>
    <t>TOTAL JV BOYS</t>
  </si>
  <si>
    <t>V 100H G</t>
  </si>
  <si>
    <t>V 200H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</si>
  <si>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</si>
  <si>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</si>
  <si>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</si>
  <si>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</si>
  <si>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</si>
  <si>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</si>
  <si>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</si>
  <si>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</si>
  <si>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</si>
  <si>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</si>
  <si>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</si>
  <si>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</si>
  <si>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</si>
  <si>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</si>
  <si>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</si>
  <si>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</si>
  <si>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 200H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</si>
  <si>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</si>
  <si>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</si>
  <si>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</si>
  <si>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</si>
  <si>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</si>
  <si>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</si>
  <si>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</si>
  <si>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</si>
  <si>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</si>
  <si>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</si>
  <si>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</si>
  <si>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</si>
  <si>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</si>
  <si>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</si>
  <si>
    <t>Charley Peer</t>
  </si>
  <si>
    <t>Hank Peer</t>
  </si>
  <si>
    <t>12.44.67</t>
  </si>
  <si>
    <t>13.48.85</t>
  </si>
  <si>
    <t>13.56.35</t>
  </si>
  <si>
    <t>14.03.37</t>
  </si>
  <si>
    <t>14.23.85</t>
  </si>
  <si>
    <t>14.55.06</t>
  </si>
  <si>
    <t>14.56.31</t>
  </si>
  <si>
    <t>15.26.15</t>
  </si>
  <si>
    <t>17.36.91</t>
  </si>
  <si>
    <t>2.53.33</t>
  </si>
  <si>
    <t>2.58.90</t>
  </si>
  <si>
    <t>3.01.97</t>
  </si>
  <si>
    <t>3.04.67</t>
  </si>
  <si>
    <t>3.08.70</t>
  </si>
  <si>
    <t>3.12.64</t>
  </si>
  <si>
    <t>3.21.00</t>
  </si>
  <si>
    <t>3.22.34</t>
  </si>
  <si>
    <t>3.24.38</t>
  </si>
  <si>
    <t>3.25.25</t>
  </si>
  <si>
    <t>3.28.00</t>
  </si>
  <si>
    <t>3.30.81</t>
  </si>
  <si>
    <t>3.34.15</t>
  </si>
  <si>
    <t>3.37.80</t>
  </si>
  <si>
    <t>3.47.51</t>
  </si>
  <si>
    <t>3.53.18</t>
  </si>
  <si>
    <t>3.57.58</t>
  </si>
  <si>
    <t>4.06.23</t>
  </si>
  <si>
    <t>4.13.72</t>
  </si>
  <si>
    <t>4.18.55</t>
  </si>
  <si>
    <t>1.14.74</t>
  </si>
  <si>
    <t>1.10.91</t>
  </si>
  <si>
    <t>1.03.97</t>
  </si>
  <si>
    <t>1.10.87</t>
  </si>
  <si>
    <t>1.07.82</t>
  </si>
  <si>
    <t>1.33.87</t>
  </si>
  <si>
    <t>1.10.70</t>
  </si>
  <si>
    <t>1.40.07</t>
  </si>
  <si>
    <t>1.20.04</t>
  </si>
  <si>
    <t>1.24.44</t>
  </si>
  <si>
    <t>1.42.38</t>
  </si>
  <si>
    <t>1.16.78</t>
  </si>
  <si>
    <t>1.24.55</t>
  </si>
  <si>
    <t>1.14.53</t>
  </si>
  <si>
    <t>1.22.15</t>
  </si>
  <si>
    <t>1.31.97</t>
  </si>
  <si>
    <t>1.22.85</t>
  </si>
  <si>
    <t>1.41.57</t>
  </si>
  <si>
    <t>1.46.05</t>
  </si>
  <si>
    <t>1.06.74</t>
  </si>
  <si>
    <t>1.05.95</t>
  </si>
  <si>
    <t>1.01.78</t>
  </si>
  <si>
    <t>1.10.62</t>
  </si>
  <si>
    <t>1.05.16</t>
  </si>
  <si>
    <t>3.05.35</t>
  </si>
  <si>
    <t>1.09.64</t>
  </si>
  <si>
    <t>1.19.58</t>
  </si>
  <si>
    <t>1.08.97</t>
  </si>
  <si>
    <t>5.27.45</t>
  </si>
  <si>
    <t>5.54.25</t>
  </si>
  <si>
    <t>6.05.30</t>
  </si>
  <si>
    <t>6.09.79</t>
  </si>
  <si>
    <t>1.19.95</t>
  </si>
  <si>
    <t>1.18.09</t>
  </si>
  <si>
    <t>1.28.45</t>
  </si>
  <si>
    <t>1.27.51</t>
  </si>
  <si>
    <t>1.38.11</t>
  </si>
  <si>
    <t>1.07.42</t>
  </si>
  <si>
    <t>1.30.81</t>
  </si>
  <si>
    <t>1.26.43</t>
  </si>
  <si>
    <t>1.23.40</t>
  </si>
  <si>
    <t>1.48.10</t>
  </si>
  <si>
    <t>1.34.68</t>
  </si>
  <si>
    <t>1.16.94</t>
  </si>
  <si>
    <t>1.20.51</t>
  </si>
  <si>
    <t>1.32.79</t>
  </si>
  <si>
    <t>1.41.90</t>
  </si>
  <si>
    <t>1.33.33</t>
  </si>
  <si>
    <t>1.36.87</t>
  </si>
  <si>
    <t>1.26.78</t>
  </si>
  <si>
    <t>1.39.56</t>
  </si>
  <si>
    <t>10.44.23</t>
  </si>
  <si>
    <t>11.46.94</t>
  </si>
  <si>
    <t>12.02.56</t>
  </si>
  <si>
    <t>12.03.84</t>
  </si>
  <si>
    <t>12.45.01</t>
  </si>
  <si>
    <t>13.33.14</t>
  </si>
  <si>
    <t>13.41.86</t>
  </si>
  <si>
    <t>13.58.78</t>
  </si>
  <si>
    <t>4.36.36</t>
  </si>
  <si>
    <t>4.47.07</t>
  </si>
  <si>
    <t>5.02.27</t>
  </si>
  <si>
    <t>5.55.03</t>
  </si>
  <si>
    <t>Joyce?</t>
  </si>
  <si>
    <t>VARISTY GIRLS</t>
  </si>
  <si>
    <t>NO number</t>
  </si>
  <si>
    <t>5.29.19</t>
  </si>
  <si>
    <t>5.58.42</t>
  </si>
  <si>
    <t>6.02.29</t>
  </si>
  <si>
    <t>6.10.37</t>
  </si>
  <si>
    <t>6.11.89</t>
  </si>
  <si>
    <t>6.12.61</t>
  </si>
  <si>
    <t>6.13.94</t>
  </si>
  <si>
    <t>6.14.44</t>
  </si>
  <si>
    <t>6.19.16</t>
  </si>
  <si>
    <t>6.36.45</t>
  </si>
  <si>
    <t>6.44.20</t>
  </si>
  <si>
    <t>6.47.98</t>
  </si>
  <si>
    <t>6.59.69</t>
  </si>
  <si>
    <t>7.18.97</t>
  </si>
  <si>
    <t>7.27.84</t>
  </si>
  <si>
    <t>9.26.25</t>
  </si>
  <si>
    <t>5.51.12</t>
  </si>
  <si>
    <t>6.15.06</t>
  </si>
  <si>
    <t>6.18.94</t>
  </si>
  <si>
    <t>6.28.38</t>
  </si>
  <si>
    <t>6.28.51</t>
  </si>
  <si>
    <t>6.38.53</t>
  </si>
  <si>
    <t>6.39.37</t>
  </si>
  <si>
    <t>6.49.08</t>
  </si>
  <si>
    <t>6.53.03</t>
  </si>
  <si>
    <t>6.55.95</t>
  </si>
  <si>
    <t>7.02.36</t>
  </si>
  <si>
    <t>7.03.75</t>
  </si>
  <si>
    <t>7.03.86</t>
  </si>
  <si>
    <t>7.05.12</t>
  </si>
  <si>
    <t>7.09.52</t>
  </si>
  <si>
    <t>7.10.77</t>
  </si>
  <si>
    <t>1.09.96</t>
  </si>
  <si>
    <t>1.03.04</t>
  </si>
  <si>
    <t>1.10.06</t>
  </si>
  <si>
    <t>1.06.42</t>
  </si>
  <si>
    <t>1.05.18</t>
  </si>
  <si>
    <t>1.19.63</t>
  </si>
  <si>
    <t>1.09.48</t>
  </si>
  <si>
    <t>1.18.71</t>
  </si>
  <si>
    <t>1.12.04</t>
  </si>
  <si>
    <t>1.13.91</t>
  </si>
  <si>
    <t>2.43.59</t>
  </si>
  <si>
    <t>2.44.61</t>
  </si>
  <si>
    <t>2.46.82</t>
  </si>
  <si>
    <t>2.51.36</t>
  </si>
  <si>
    <t>3.00.21</t>
  </si>
  <si>
    <t>3.00.27</t>
  </si>
  <si>
    <t>3.04.80</t>
  </si>
  <si>
    <t>3.06.25</t>
  </si>
  <si>
    <t>3.12.19</t>
  </si>
  <si>
    <t>3.14.17</t>
  </si>
  <si>
    <t>3.14.76</t>
  </si>
  <si>
    <t>3.21.44</t>
  </si>
  <si>
    <t>3.33.42</t>
  </si>
  <si>
    <t>3.44.52</t>
  </si>
  <si>
    <t>1.00.68</t>
  </si>
  <si>
    <t>1.04.68</t>
  </si>
  <si>
    <t>1.14.63</t>
  </si>
  <si>
    <t>1.03.16</t>
  </si>
  <si>
    <t>1.04.65</t>
  </si>
  <si>
    <t>1.12.87</t>
  </si>
  <si>
    <t>x</t>
  </si>
  <si>
    <t>1.14.92</t>
  </si>
  <si>
    <t>1.16.04</t>
  </si>
  <si>
    <t>1.14.73</t>
  </si>
  <si>
    <t>1.06.03</t>
  </si>
  <si>
    <t>1.18.20</t>
  </si>
  <si>
    <t>1.25.69</t>
  </si>
  <si>
    <t>1.22.48</t>
  </si>
  <si>
    <t>1.14.29</t>
  </si>
  <si>
    <t>1.07.88</t>
  </si>
  <si>
    <t>1.16.36</t>
  </si>
  <si>
    <t>1.25.88</t>
  </si>
  <si>
    <t>1.18.50</t>
  </si>
  <si>
    <t>1.16.35</t>
  </si>
  <si>
    <t>1.25.96</t>
  </si>
  <si>
    <t>1.25.61</t>
  </si>
  <si>
    <t>1.23.29</t>
  </si>
  <si>
    <t>4.49.82</t>
  </si>
  <si>
    <t>4.57.11</t>
  </si>
  <si>
    <t>5.08.96</t>
  </si>
  <si>
    <t>5.18.21</t>
  </si>
  <si>
    <t>5.53.53</t>
  </si>
  <si>
    <t>?</t>
  </si>
  <si>
    <t>Margaret McEvoy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</si>
</sst>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29" x14ac:knownFonts="1">
    <font>
      <sz val="11"/>
      <color theme="1"/>
      <name val="Calibri"/>
      <scheme val="minor"/>
    </font>
    <font>
      <b/>
      <u/>
      <sz val="11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10"/>
      <color theme="1"/>
      <name val="Arial"/>
    </font>
    <font>
      <sz val="10"/>
      <color rgb="FF434343"/>
      <name val="Arial"/>
    </font>
    <font>
      <sz val="11"/>
      <color theme="1"/>
      <name val="Arial"/>
    </font>
    <font>
      <sz val="11"/>
      <color rgb="FF434343"/>
      <name val="Arial"/>
    </font>
    <font>
      <sz val="10"/>
      <color rgb="FF222222"/>
      <name val="Arial"/>
    </font>
    <font>
      <b/>
      <sz val="14"/>
      <color theme="1"/>
      <name val="Calibri"/>
    </font>
    <font>
      <b/>
      <u/>
      <sz val="9"/>
      <color theme="1"/>
      <name val="Arial"/>
    </font>
    <font>
      <b/>
      <u/>
      <sz val="11"/>
      <color theme="1"/>
      <name val="Calibri"/>
    </font>
    <font>
      <b/>
      <sz val="11"/>
      <color theme="1"/>
      <name val="Arial"/>
    </font>
    <font>
      <b/>
      <sz val="11"/>
      <color theme="1"/>
      <name val="Calibri"/>
    </font>
    <font>
      <b/>
      <u/>
      <sz val="8"/>
      <color theme="1"/>
      <name val="Calibri"/>
    </font>
    <font>
      <sz val="8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1"/>
      <color rgb="FF000000"/>
      <name val="Calibri"/>
    </font>
    <font>
      <sz val="10"/>
      <color theme="1"/>
      <name val="Calibri"/>
    </font>
    <font>
      <sz val="1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8F9FA"/>
        <bgColor rgb="FFF8F9FA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2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1" xfId="0" applyFont="1" applyBorder="1"/>
    <xf numFmtId="0" fontId="3" fillId="2" borderId="1" xfId="0" applyFont="1" applyFill="1" applyBorder="1"/>
    <xf numFmtId="0" fontId="2" fillId="0" borderId="0" xfId="0" applyFont="1"/>
    <xf numFmtId="0" fontId="2" fillId="3" borderId="4" xfId="0" applyFont="1" applyFill="1" applyBorder="1"/>
    <xf numFmtId="0" fontId="4" fillId="4" borderId="3" xfId="0" applyFont="1" applyFill="1" applyBorder="1" applyAlignment="1">
      <alignment horizontal="center" wrapText="1"/>
    </xf>
    <xf numFmtId="0" fontId="2" fillId="0" borderId="1" xfId="0" applyFont="1" applyBorder="1"/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9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right"/>
    </xf>
    <xf numFmtId="43" fontId="9" fillId="6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2" fillId="0" borderId="0" xfId="0" applyFont="1" applyAlignment="1">
      <alignment horizontal="left"/>
    </xf>
    <xf numFmtId="0" fontId="10" fillId="0" borderId="1" xfId="0" applyFont="1" applyBorder="1" applyAlignment="1">
      <alignment horizontal="center" wrapText="1"/>
    </xf>
    <xf numFmtId="0" fontId="11" fillId="0" borderId="0" xfId="0" applyFont="1"/>
    <xf numFmtId="0" fontId="12" fillId="6" borderId="4" xfId="0" applyFont="1" applyFill="1" applyBorder="1"/>
    <xf numFmtId="0" fontId="13" fillId="6" borderId="4" xfId="0" applyFont="1" applyFill="1" applyBorder="1"/>
    <xf numFmtId="0" fontId="13" fillId="6" borderId="4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right"/>
    </xf>
    <xf numFmtId="0" fontId="2" fillId="6" borderId="4" xfId="0" applyFont="1" applyFill="1" applyBorder="1"/>
    <xf numFmtId="0" fontId="9" fillId="6" borderId="4" xfId="0" applyFont="1" applyFill="1" applyBorder="1"/>
    <xf numFmtId="0" fontId="9" fillId="6" borderId="4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left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9" fillId="0" borderId="0" xfId="0" applyFont="1"/>
    <xf numFmtId="0" fontId="13" fillId="7" borderId="4" xfId="0" applyFont="1" applyFill="1" applyBorder="1"/>
    <xf numFmtId="0" fontId="13" fillId="0" borderId="1" xfId="0" applyFont="1" applyBorder="1" applyAlignment="1">
      <alignment horizontal="center"/>
    </xf>
    <xf numFmtId="0" fontId="16" fillId="6" borderId="1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9" fillId="6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6" borderId="1" xfId="0" applyFont="1" applyFill="1" applyBorder="1" applyAlignment="1">
      <alignment horizontal="left"/>
    </xf>
    <xf numFmtId="0" fontId="13" fillId="6" borderId="1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2" fillId="6" borderId="1" xfId="0" applyFont="1" applyFill="1" applyBorder="1" applyAlignment="1">
      <alignment horizontal="left"/>
    </xf>
    <xf numFmtId="0" fontId="13" fillId="6" borderId="10" xfId="0" applyFont="1" applyFill="1" applyBorder="1"/>
    <xf numFmtId="0" fontId="13" fillId="6" borderId="11" xfId="0" applyFont="1" applyFill="1" applyBorder="1"/>
    <xf numFmtId="0" fontId="2" fillId="6" borderId="4" xfId="0" applyFont="1" applyFill="1" applyBorder="1" applyAlignment="1">
      <alignment horizontal="right"/>
    </xf>
    <xf numFmtId="0" fontId="13" fillId="6" borderId="1" xfId="0" applyFont="1" applyFill="1" applyBorder="1" applyAlignment="1">
      <alignment horizontal="left"/>
    </xf>
    <xf numFmtId="0" fontId="13" fillId="6" borderId="1" xfId="0" applyFont="1" applyFill="1" applyBorder="1" applyAlignment="1">
      <alignment horizontal="right"/>
    </xf>
    <xf numFmtId="0" fontId="13" fillId="8" borderId="1" xfId="0" applyFont="1" applyFill="1" applyBorder="1" applyAlignment="1">
      <alignment horizontal="left"/>
    </xf>
    <xf numFmtId="0" fontId="13" fillId="8" borderId="4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left"/>
    </xf>
    <xf numFmtId="0" fontId="13" fillId="6" borderId="14" xfId="0" applyFont="1" applyFill="1" applyBorder="1" applyAlignment="1">
      <alignment horizontal="center"/>
    </xf>
    <xf numFmtId="0" fontId="25" fillId="6" borderId="4" xfId="0" applyFont="1" applyFill="1" applyBorder="1"/>
    <xf numFmtId="0" fontId="13" fillId="0" borderId="1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3" fillId="8" borderId="1" xfId="0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0" fontId="13" fillId="6" borderId="18" xfId="0" applyFont="1" applyFill="1" applyBorder="1"/>
    <xf numFmtId="1" fontId="13" fillId="6" borderId="19" xfId="0" applyNumberFormat="1" applyFont="1" applyFill="1" applyBorder="1"/>
    <xf numFmtId="1" fontId="2" fillId="0" borderId="0" xfId="0" applyNumberFormat="1" applyFont="1"/>
    <xf numFmtId="1" fontId="13" fillId="0" borderId="0" xfId="0" applyNumberFormat="1" applyFont="1"/>
    <xf numFmtId="0" fontId="28" fillId="0" borderId="0" xfId="0" applyFont="1"/>
    <xf numFmtId="0" fontId="13" fillId="6" borderId="19" xfId="0" applyFont="1" applyFill="1" applyBorder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13" fillId="0" borderId="4" xfId="0" applyFont="1" applyBorder="1"/>
    <xf numFmtId="0" fontId="2" fillId="0" borderId="7" xfId="0" applyFont="1" applyBorder="1" applyAlignment="1">
      <alignment horizontal="right"/>
    </xf>
    <xf numFmtId="0" fontId="2" fillId="0" borderId="4" xfId="0" applyFont="1" applyBorder="1"/>
    <xf numFmtId="0" fontId="13" fillId="0" borderId="13" xfId="0" applyFont="1" applyBorder="1"/>
    <xf numFmtId="0" fontId="2" fillId="0" borderId="8" xfId="0" applyFont="1" applyBorder="1" applyAlignment="1">
      <alignment horizontal="right"/>
    </xf>
    <xf numFmtId="0" fontId="2" fillId="0" borderId="13" xfId="0" applyFont="1" applyBorder="1"/>
    <xf numFmtId="0" fontId="0" fillId="0" borderId="4" xfId="0" applyBorder="1"/>
    <xf numFmtId="0" fontId="9" fillId="0" borderId="1" xfId="0" applyFont="1" applyBorder="1" applyAlignment="1">
      <alignment horizontal="left"/>
    </xf>
    <xf numFmtId="0" fontId="12" fillId="0" borderId="4" xfId="0" applyFont="1" applyBorder="1"/>
    <xf numFmtId="0" fontId="12" fillId="0" borderId="13" xfId="0" applyFont="1" applyBorder="1"/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wrapText="1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6" borderId="4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164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" fontId="13" fillId="10" borderId="19" xfId="0" applyNumberFormat="1" applyFont="1" applyFill="1" applyBorder="1"/>
    <xf numFmtId="1" fontId="13" fillId="11" borderId="19" xfId="0" applyNumberFormat="1" applyFont="1" applyFill="1" applyBorder="1"/>
    <xf numFmtId="1" fontId="13" fillId="12" borderId="19" xfId="0" applyNumberFormat="1" applyFont="1" applyFill="1" applyBorder="1"/>
    <xf numFmtId="0" fontId="13" fillId="10" borderId="19" xfId="0" applyFont="1" applyFill="1" applyBorder="1"/>
    <xf numFmtId="0" fontId="13" fillId="11" borderId="19" xfId="0" applyFont="1" applyFill="1" applyBorder="1"/>
    <xf numFmtId="0" fontId="13" fillId="13" borderId="19" xfId="0" applyFont="1" applyFill="1" applyBorder="1"/>
    <xf numFmtId="0" fontId="13" fillId="8" borderId="12" xfId="0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13" fillId="8" borderId="8" xfId="0" applyFont="1" applyFill="1" applyBorder="1" applyAlignment="1">
      <alignment horizontal="center"/>
    </xf>
    <xf numFmtId="0" fontId="24" fillId="0" borderId="15" xfId="0" applyFont="1" applyBorder="1"/>
    <xf numFmtId="0" fontId="27" fillId="0" borderId="17" xfId="0" applyFont="1" applyBorder="1" applyAlignment="1">
      <alignment horizontal="center"/>
    </xf>
    <xf numFmtId="0" fontId="24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4.42578125" defaultRowHeight="15" customHeight="1" x14ac:dyDescent="0.25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14" width="9.140625" customWidth="1"/>
  </cols>
  <sheetData>
    <row r="1" spans="1:26" ht="12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3" t="s">
        <v>7</v>
      </c>
      <c r="J1" s="4" t="s">
        <v>8</v>
      </c>
      <c r="K1" s="5"/>
      <c r="L1" s="6"/>
      <c r="M1" s="7"/>
      <c r="N1" s="8">
        <v>1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5">
      <c r="A2" s="9" t="s">
        <v>9</v>
      </c>
      <c r="B2" s="9" t="s">
        <v>10</v>
      </c>
      <c r="C2" s="9" t="s">
        <v>2</v>
      </c>
      <c r="D2" s="9" t="s">
        <v>11</v>
      </c>
      <c r="E2" s="9" t="s">
        <v>4</v>
      </c>
      <c r="F2" s="9" t="s">
        <v>5</v>
      </c>
      <c r="G2" s="9" t="s">
        <v>12</v>
      </c>
      <c r="H2" s="10"/>
      <c r="I2" s="11" t="s">
        <v>13</v>
      </c>
      <c r="J2" s="12" t="s">
        <v>14</v>
      </c>
      <c r="K2" s="5"/>
      <c r="L2" s="6"/>
      <c r="M2" s="7"/>
      <c r="N2" s="8">
        <v>2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" customHeight="1" x14ac:dyDescent="0.25">
      <c r="A3" s="13">
        <v>18</v>
      </c>
      <c r="B3" s="14" t="s">
        <v>15</v>
      </c>
      <c r="C3" s="15">
        <v>4</v>
      </c>
      <c r="D3" s="15" t="s">
        <v>16</v>
      </c>
      <c r="E3" s="15" t="s">
        <v>17</v>
      </c>
      <c r="F3" s="15" t="s">
        <v>18</v>
      </c>
      <c r="G3" s="15" t="s">
        <v>19</v>
      </c>
      <c r="H3" s="10"/>
      <c r="I3" s="11" t="s">
        <v>20</v>
      </c>
      <c r="J3" s="12" t="s">
        <v>21</v>
      </c>
      <c r="K3" s="5"/>
      <c r="L3" s="6"/>
      <c r="M3" s="7"/>
      <c r="N3" s="8">
        <v>3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3.5" customHeight="1" x14ac:dyDescent="0.25">
      <c r="A4" s="13">
        <v>300</v>
      </c>
      <c r="B4" s="14" t="s">
        <v>22</v>
      </c>
      <c r="C4" s="15">
        <v>2</v>
      </c>
      <c r="D4" s="15" t="s">
        <v>23</v>
      </c>
      <c r="E4" s="15" t="s">
        <v>17</v>
      </c>
      <c r="F4" s="15" t="s">
        <v>18</v>
      </c>
      <c r="G4" s="15" t="s">
        <v>19</v>
      </c>
      <c r="H4" s="10"/>
      <c r="I4" s="11" t="s">
        <v>24</v>
      </c>
      <c r="J4" s="12" t="s">
        <v>25</v>
      </c>
      <c r="K4" s="5"/>
      <c r="L4" s="6"/>
      <c r="M4" s="7"/>
      <c r="N4" s="8">
        <v>4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3.5" customHeight="1" x14ac:dyDescent="0.25">
      <c r="A5" s="13">
        <v>301</v>
      </c>
      <c r="B5" s="14" t="s">
        <v>26</v>
      </c>
      <c r="C5" s="15">
        <v>2</v>
      </c>
      <c r="D5" s="15" t="s">
        <v>23</v>
      </c>
      <c r="E5" s="15" t="s">
        <v>17</v>
      </c>
      <c r="F5" s="15" t="s">
        <v>18</v>
      </c>
      <c r="G5" s="15" t="s">
        <v>19</v>
      </c>
      <c r="H5" s="10"/>
      <c r="I5" s="11" t="s">
        <v>27</v>
      </c>
      <c r="J5" s="12" t="s">
        <v>16</v>
      </c>
      <c r="K5" s="5"/>
      <c r="L5" s="6"/>
      <c r="M5" s="7"/>
      <c r="N5" s="8">
        <v>5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3.5" customHeight="1" x14ac:dyDescent="0.25">
      <c r="A6" s="13">
        <v>302</v>
      </c>
      <c r="B6" s="14" t="s">
        <v>28</v>
      </c>
      <c r="C6" s="15">
        <v>2</v>
      </c>
      <c r="D6" s="15" t="s">
        <v>23</v>
      </c>
      <c r="E6" s="15" t="s">
        <v>17</v>
      </c>
      <c r="F6" s="15" t="s">
        <v>18</v>
      </c>
      <c r="G6" s="15" t="s">
        <v>19</v>
      </c>
      <c r="H6" s="10"/>
      <c r="I6" s="11" t="s">
        <v>29</v>
      </c>
      <c r="J6" s="12" t="s">
        <v>30</v>
      </c>
      <c r="K6" s="5"/>
      <c r="L6" s="6"/>
      <c r="M6" s="7"/>
      <c r="N6" s="8">
        <v>6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5">
      <c r="A7" s="13">
        <v>303</v>
      </c>
      <c r="B7" s="14" t="s">
        <v>31</v>
      </c>
      <c r="C7" s="15">
        <v>4</v>
      </c>
      <c r="D7" s="15" t="s">
        <v>23</v>
      </c>
      <c r="E7" s="15" t="s">
        <v>17</v>
      </c>
      <c r="F7" s="15" t="s">
        <v>18</v>
      </c>
      <c r="G7" s="15" t="s">
        <v>19</v>
      </c>
      <c r="H7" s="10"/>
      <c r="I7" s="11" t="s">
        <v>32</v>
      </c>
      <c r="J7" s="12" t="s">
        <v>33</v>
      </c>
      <c r="K7" s="6"/>
      <c r="L7" s="6"/>
      <c r="M7" s="8"/>
      <c r="N7" s="8">
        <v>7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" customHeight="1" x14ac:dyDescent="0.25">
      <c r="A8" s="13">
        <v>304</v>
      </c>
      <c r="B8" s="14" t="s">
        <v>34</v>
      </c>
      <c r="C8" s="15">
        <v>4</v>
      </c>
      <c r="D8" s="15" t="s">
        <v>23</v>
      </c>
      <c r="E8" s="15" t="s">
        <v>17</v>
      </c>
      <c r="F8" s="15" t="s">
        <v>18</v>
      </c>
      <c r="G8" s="15" t="s">
        <v>19</v>
      </c>
      <c r="H8" s="10"/>
      <c r="I8" s="11" t="s">
        <v>35</v>
      </c>
      <c r="J8" s="12" t="s">
        <v>36</v>
      </c>
      <c r="K8" s="5"/>
      <c r="L8" s="6"/>
      <c r="M8" s="7"/>
      <c r="N8" s="8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13">
        <v>305</v>
      </c>
      <c r="B9" s="14" t="s">
        <v>37</v>
      </c>
      <c r="C9" s="15">
        <v>1</v>
      </c>
      <c r="D9" s="15" t="s">
        <v>23</v>
      </c>
      <c r="E9" s="15" t="s">
        <v>38</v>
      </c>
      <c r="F9" s="15" t="s">
        <v>18</v>
      </c>
      <c r="G9" s="15" t="s">
        <v>39</v>
      </c>
      <c r="H9" s="10"/>
      <c r="I9" s="11" t="s">
        <v>40</v>
      </c>
      <c r="J9" s="12" t="s">
        <v>41</v>
      </c>
      <c r="K9" s="5"/>
      <c r="L9" s="6"/>
      <c r="M9" s="7"/>
      <c r="N9" s="8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3.5" customHeight="1" x14ac:dyDescent="0.25">
      <c r="A10" s="13">
        <v>306</v>
      </c>
      <c r="B10" s="14" t="s">
        <v>42</v>
      </c>
      <c r="C10" s="15">
        <v>1</v>
      </c>
      <c r="D10" s="15" t="s">
        <v>23</v>
      </c>
      <c r="E10" s="15" t="s">
        <v>38</v>
      </c>
      <c r="F10" s="15" t="s">
        <v>18</v>
      </c>
      <c r="G10" s="15" t="s">
        <v>39</v>
      </c>
      <c r="H10" s="10"/>
      <c r="I10" s="11" t="s">
        <v>43</v>
      </c>
      <c r="J10" s="12" t="s">
        <v>44</v>
      </c>
      <c r="K10" s="5"/>
      <c r="L10" s="6"/>
      <c r="M10" s="7"/>
      <c r="N10" s="8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" customHeight="1" x14ac:dyDescent="0.25">
      <c r="A11" s="13">
        <v>307</v>
      </c>
      <c r="B11" s="14" t="s">
        <v>45</v>
      </c>
      <c r="C11" s="15">
        <v>2</v>
      </c>
      <c r="D11" s="15" t="s">
        <v>23</v>
      </c>
      <c r="E11" s="15" t="s">
        <v>38</v>
      </c>
      <c r="F11" s="15" t="s">
        <v>18</v>
      </c>
      <c r="G11" s="15" t="s">
        <v>39</v>
      </c>
      <c r="H11" s="10"/>
      <c r="I11" s="11" t="s">
        <v>46</v>
      </c>
      <c r="J11" s="12" t="s">
        <v>47</v>
      </c>
      <c r="K11" s="5"/>
      <c r="L11" s="6"/>
      <c r="M11" s="7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 x14ac:dyDescent="0.25">
      <c r="A12" s="13">
        <v>308</v>
      </c>
      <c r="B12" s="14" t="s">
        <v>48</v>
      </c>
      <c r="C12" s="15">
        <v>2</v>
      </c>
      <c r="D12" s="15" t="s">
        <v>23</v>
      </c>
      <c r="E12" s="15" t="s">
        <v>38</v>
      </c>
      <c r="F12" s="15" t="s">
        <v>18</v>
      </c>
      <c r="G12" s="15" t="s">
        <v>39</v>
      </c>
      <c r="H12" s="10"/>
      <c r="I12" s="16" t="s">
        <v>49</v>
      </c>
      <c r="J12" s="15" t="s">
        <v>50</v>
      </c>
      <c r="K12" s="5"/>
      <c r="L12" s="6"/>
      <c r="M12" s="7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3.5" customHeight="1" x14ac:dyDescent="0.25">
      <c r="A13" s="13">
        <v>309</v>
      </c>
      <c r="B13" s="14" t="s">
        <v>51</v>
      </c>
      <c r="C13" s="15">
        <v>5</v>
      </c>
      <c r="D13" s="15" t="s">
        <v>23</v>
      </c>
      <c r="E13" s="15" t="s">
        <v>17</v>
      </c>
      <c r="F13" s="15" t="s">
        <v>52</v>
      </c>
      <c r="G13" s="15" t="s">
        <v>53</v>
      </c>
      <c r="H13" s="10"/>
      <c r="I13" s="11" t="s">
        <v>54</v>
      </c>
      <c r="J13" s="12" t="s">
        <v>55</v>
      </c>
      <c r="K13" s="5"/>
      <c r="L13" s="6"/>
      <c r="M13" s="7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3.5" customHeight="1" x14ac:dyDescent="0.25">
      <c r="A14" s="13">
        <v>310</v>
      </c>
      <c r="B14" s="14" t="s">
        <v>56</v>
      </c>
      <c r="C14" s="15">
        <v>6</v>
      </c>
      <c r="D14" s="15" t="s">
        <v>23</v>
      </c>
      <c r="E14" s="15" t="s">
        <v>38</v>
      </c>
      <c r="F14" s="15" t="s">
        <v>52</v>
      </c>
      <c r="G14" s="15" t="s">
        <v>57</v>
      </c>
      <c r="H14" s="10"/>
      <c r="I14" s="11" t="s">
        <v>58</v>
      </c>
      <c r="J14" s="12" t="s">
        <v>59</v>
      </c>
      <c r="K14" s="5"/>
      <c r="L14" s="6"/>
      <c r="M14" s="7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3.5" customHeight="1" x14ac:dyDescent="0.25">
      <c r="A15" s="13">
        <v>325</v>
      </c>
      <c r="B15" s="14" t="s">
        <v>60</v>
      </c>
      <c r="C15" s="17">
        <v>1</v>
      </c>
      <c r="D15" s="15" t="s">
        <v>61</v>
      </c>
      <c r="E15" s="15" t="s">
        <v>17</v>
      </c>
      <c r="F15" s="15" t="s">
        <v>18</v>
      </c>
      <c r="G15" s="15" t="s">
        <v>19</v>
      </c>
      <c r="H15" s="10"/>
      <c r="I15" s="16" t="s">
        <v>62</v>
      </c>
      <c r="J15" s="12" t="s">
        <v>63</v>
      </c>
      <c r="K15" s="5"/>
      <c r="L15" s="6"/>
      <c r="M15" s="7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3.5" customHeight="1" x14ac:dyDescent="0.25">
      <c r="A16" s="13">
        <v>326</v>
      </c>
      <c r="B16" s="14" t="s">
        <v>64</v>
      </c>
      <c r="C16" s="17">
        <v>2</v>
      </c>
      <c r="D16" s="15" t="s">
        <v>61</v>
      </c>
      <c r="E16" s="15" t="s">
        <v>17</v>
      </c>
      <c r="F16" s="15" t="s">
        <v>18</v>
      </c>
      <c r="G16" s="15" t="s">
        <v>19</v>
      </c>
      <c r="H16" s="10"/>
      <c r="I16" s="11" t="s">
        <v>65</v>
      </c>
      <c r="J16" s="12" t="s">
        <v>66</v>
      </c>
      <c r="K16" s="6"/>
      <c r="L16" s="6"/>
      <c r="M16" s="7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3.5" customHeight="1" x14ac:dyDescent="0.25">
      <c r="A17" s="13">
        <v>327</v>
      </c>
      <c r="B17" s="14" t="s">
        <v>67</v>
      </c>
      <c r="C17" s="17">
        <v>2</v>
      </c>
      <c r="D17" s="15" t="s">
        <v>61</v>
      </c>
      <c r="E17" s="15" t="s">
        <v>17</v>
      </c>
      <c r="F17" s="15" t="s">
        <v>18</v>
      </c>
      <c r="G17" s="15" t="s">
        <v>19</v>
      </c>
      <c r="H17" s="7"/>
      <c r="I17" s="11" t="s">
        <v>68</v>
      </c>
      <c r="J17" s="12" t="s">
        <v>69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 x14ac:dyDescent="0.25">
      <c r="A18" s="13">
        <v>328</v>
      </c>
      <c r="B18" s="14" t="s">
        <v>70</v>
      </c>
      <c r="C18" s="17">
        <v>2</v>
      </c>
      <c r="D18" s="15" t="s">
        <v>61</v>
      </c>
      <c r="E18" s="15" t="s">
        <v>17</v>
      </c>
      <c r="F18" s="15" t="s">
        <v>18</v>
      </c>
      <c r="G18" s="15" t="s">
        <v>19</v>
      </c>
      <c r="H18" s="7"/>
      <c r="I18" s="11" t="s">
        <v>71</v>
      </c>
      <c r="J18" s="12" t="s">
        <v>72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3.5" customHeight="1" x14ac:dyDescent="0.25">
      <c r="A19" s="13">
        <v>329</v>
      </c>
      <c r="B19" s="14" t="s">
        <v>73</v>
      </c>
      <c r="C19" s="17">
        <v>2</v>
      </c>
      <c r="D19" s="15" t="s">
        <v>61</v>
      </c>
      <c r="E19" s="15" t="s">
        <v>17</v>
      </c>
      <c r="F19" s="15" t="s">
        <v>18</v>
      </c>
      <c r="G19" s="15" t="s">
        <v>19</v>
      </c>
      <c r="H19" s="7"/>
      <c r="I19" s="11" t="s">
        <v>74</v>
      </c>
      <c r="J19" s="12" t="s">
        <v>75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 x14ac:dyDescent="0.25">
      <c r="A20" s="13">
        <v>330</v>
      </c>
      <c r="B20" s="14" t="s">
        <v>76</v>
      </c>
      <c r="C20" s="17">
        <v>2</v>
      </c>
      <c r="D20" s="15" t="s">
        <v>61</v>
      </c>
      <c r="E20" s="15" t="s">
        <v>17</v>
      </c>
      <c r="F20" s="15" t="s">
        <v>18</v>
      </c>
      <c r="G20" s="15" t="s">
        <v>19</v>
      </c>
      <c r="H20" s="7"/>
      <c r="I20" s="11" t="s">
        <v>77</v>
      </c>
      <c r="J20" s="12" t="s">
        <v>78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" customHeight="1" x14ac:dyDescent="0.25">
      <c r="A21" s="13">
        <v>331</v>
      </c>
      <c r="B21" s="14" t="s">
        <v>79</v>
      </c>
      <c r="C21" s="17">
        <v>3</v>
      </c>
      <c r="D21" s="15" t="s">
        <v>61</v>
      </c>
      <c r="E21" s="15" t="s">
        <v>17</v>
      </c>
      <c r="F21" s="15" t="s">
        <v>18</v>
      </c>
      <c r="G21" s="15" t="s">
        <v>19</v>
      </c>
      <c r="H21" s="7"/>
      <c r="I21" s="11" t="s">
        <v>80</v>
      </c>
      <c r="J21" s="12" t="s">
        <v>81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 x14ac:dyDescent="0.25">
      <c r="A22" s="13">
        <v>332</v>
      </c>
      <c r="B22" s="14" t="s">
        <v>82</v>
      </c>
      <c r="C22" s="17">
        <v>3</v>
      </c>
      <c r="D22" s="15" t="s">
        <v>61</v>
      </c>
      <c r="E22" s="15" t="s">
        <v>17</v>
      </c>
      <c r="F22" s="15" t="s">
        <v>18</v>
      </c>
      <c r="G22" s="15" t="s">
        <v>19</v>
      </c>
      <c r="H22" s="7"/>
      <c r="I22" s="13" t="s">
        <v>83</v>
      </c>
      <c r="J22" s="15" t="s">
        <v>84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customHeight="1" x14ac:dyDescent="0.25">
      <c r="A23" s="13">
        <v>333</v>
      </c>
      <c r="B23" s="14" t="s">
        <v>85</v>
      </c>
      <c r="C23" s="17">
        <v>3</v>
      </c>
      <c r="D23" s="15" t="s">
        <v>61</v>
      </c>
      <c r="E23" s="15" t="s">
        <v>17</v>
      </c>
      <c r="F23" s="15" t="s">
        <v>18</v>
      </c>
      <c r="G23" s="15" t="s">
        <v>19</v>
      </c>
      <c r="H23" s="7"/>
      <c r="I23" s="11" t="s">
        <v>86</v>
      </c>
      <c r="J23" s="12" t="s">
        <v>87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" customHeight="1" x14ac:dyDescent="0.25">
      <c r="A24" s="13">
        <v>334</v>
      </c>
      <c r="B24" s="14" t="s">
        <v>88</v>
      </c>
      <c r="C24" s="17">
        <v>4</v>
      </c>
      <c r="D24" s="15" t="s">
        <v>61</v>
      </c>
      <c r="E24" s="15" t="s">
        <v>17</v>
      </c>
      <c r="F24" s="15" t="s">
        <v>18</v>
      </c>
      <c r="G24" s="15" t="s">
        <v>19</v>
      </c>
      <c r="H24" s="7"/>
      <c r="I24" s="11" t="s">
        <v>89</v>
      </c>
      <c r="J24" s="12" t="s">
        <v>90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" customHeight="1" x14ac:dyDescent="0.25">
      <c r="A25" s="13">
        <v>335</v>
      </c>
      <c r="B25" s="14" t="s">
        <v>91</v>
      </c>
      <c r="C25" s="17">
        <v>4</v>
      </c>
      <c r="D25" s="15" t="s">
        <v>61</v>
      </c>
      <c r="E25" s="15" t="s">
        <v>17</v>
      </c>
      <c r="F25" s="15" t="s">
        <v>18</v>
      </c>
      <c r="G25" s="15" t="s">
        <v>19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" customHeight="1" x14ac:dyDescent="0.25">
      <c r="A26" s="13">
        <v>336</v>
      </c>
      <c r="B26" s="14" t="s">
        <v>92</v>
      </c>
      <c r="C26" s="17">
        <v>4</v>
      </c>
      <c r="D26" s="15" t="s">
        <v>61</v>
      </c>
      <c r="E26" s="15" t="s">
        <v>17</v>
      </c>
      <c r="F26" s="15" t="s">
        <v>18</v>
      </c>
      <c r="G26" s="15" t="s">
        <v>19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" customHeight="1" x14ac:dyDescent="0.25">
      <c r="A27" s="13">
        <v>337</v>
      </c>
      <c r="B27" s="14" t="s">
        <v>93</v>
      </c>
      <c r="C27" s="17">
        <v>4</v>
      </c>
      <c r="D27" s="15" t="s">
        <v>61</v>
      </c>
      <c r="E27" s="15" t="s">
        <v>17</v>
      </c>
      <c r="F27" s="15" t="s">
        <v>18</v>
      </c>
      <c r="G27" s="15" t="s">
        <v>19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" customHeight="1" x14ac:dyDescent="0.25">
      <c r="A28" s="13">
        <v>338</v>
      </c>
      <c r="B28" s="14" t="s">
        <v>94</v>
      </c>
      <c r="C28" s="17">
        <v>4</v>
      </c>
      <c r="D28" s="15" t="s">
        <v>61</v>
      </c>
      <c r="E28" s="15" t="s">
        <v>17</v>
      </c>
      <c r="F28" s="15" t="s">
        <v>18</v>
      </c>
      <c r="G28" s="15" t="s">
        <v>19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customHeight="1" x14ac:dyDescent="0.25">
      <c r="A29" s="13">
        <v>339</v>
      </c>
      <c r="B29" s="14" t="s">
        <v>95</v>
      </c>
      <c r="C29" s="17">
        <v>4</v>
      </c>
      <c r="D29" s="15" t="s">
        <v>61</v>
      </c>
      <c r="E29" s="15" t="s">
        <v>17</v>
      </c>
      <c r="F29" s="15" t="s">
        <v>18</v>
      </c>
      <c r="G29" s="15" t="s">
        <v>19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" customHeight="1" x14ac:dyDescent="0.25">
      <c r="A30" s="13">
        <v>340</v>
      </c>
      <c r="B30" s="14" t="s">
        <v>96</v>
      </c>
      <c r="C30" s="17">
        <v>4</v>
      </c>
      <c r="D30" s="15" t="s">
        <v>61</v>
      </c>
      <c r="E30" s="15" t="s">
        <v>17</v>
      </c>
      <c r="F30" s="15" t="s">
        <v>18</v>
      </c>
      <c r="G30" s="15" t="s">
        <v>19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" customHeight="1" x14ac:dyDescent="0.25">
      <c r="A31" s="13">
        <v>341</v>
      </c>
      <c r="B31" s="14" t="s">
        <v>97</v>
      </c>
      <c r="C31" s="17">
        <v>2</v>
      </c>
      <c r="D31" s="15" t="s">
        <v>61</v>
      </c>
      <c r="E31" s="15" t="s">
        <v>38</v>
      </c>
      <c r="F31" s="15" t="s">
        <v>18</v>
      </c>
      <c r="G31" s="15" t="s">
        <v>39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" customHeight="1" x14ac:dyDescent="0.25">
      <c r="A32" s="13">
        <v>342</v>
      </c>
      <c r="B32" s="14" t="s">
        <v>98</v>
      </c>
      <c r="C32" s="17">
        <v>2</v>
      </c>
      <c r="D32" s="15" t="s">
        <v>61</v>
      </c>
      <c r="E32" s="15" t="s">
        <v>38</v>
      </c>
      <c r="F32" s="15" t="s">
        <v>18</v>
      </c>
      <c r="G32" s="15" t="s">
        <v>39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" customHeight="1" x14ac:dyDescent="0.25">
      <c r="A33" s="13">
        <v>343</v>
      </c>
      <c r="B33" s="14" t="s">
        <v>99</v>
      </c>
      <c r="C33" s="17">
        <v>2</v>
      </c>
      <c r="D33" s="15" t="s">
        <v>61</v>
      </c>
      <c r="E33" s="15" t="s">
        <v>38</v>
      </c>
      <c r="F33" s="15" t="s">
        <v>18</v>
      </c>
      <c r="G33" s="15" t="s">
        <v>39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" customHeight="1" x14ac:dyDescent="0.25">
      <c r="A34" s="13">
        <v>344</v>
      </c>
      <c r="B34" s="14" t="s">
        <v>100</v>
      </c>
      <c r="C34" s="17">
        <v>2</v>
      </c>
      <c r="D34" s="15" t="s">
        <v>61</v>
      </c>
      <c r="E34" s="15" t="s">
        <v>38</v>
      </c>
      <c r="F34" s="15" t="s">
        <v>18</v>
      </c>
      <c r="G34" s="15" t="s">
        <v>39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" customHeight="1" x14ac:dyDescent="0.25">
      <c r="A35" s="13">
        <v>345</v>
      </c>
      <c r="B35" s="14" t="s">
        <v>101</v>
      </c>
      <c r="C35" s="17">
        <v>2</v>
      </c>
      <c r="D35" s="15" t="s">
        <v>61</v>
      </c>
      <c r="E35" s="15" t="s">
        <v>38</v>
      </c>
      <c r="F35" s="15" t="s">
        <v>18</v>
      </c>
      <c r="G35" s="15" t="s">
        <v>39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" customHeight="1" x14ac:dyDescent="0.25">
      <c r="A36" s="13">
        <v>346</v>
      </c>
      <c r="B36" s="14" t="s">
        <v>102</v>
      </c>
      <c r="C36" s="17">
        <v>3</v>
      </c>
      <c r="D36" s="15" t="s">
        <v>61</v>
      </c>
      <c r="E36" s="15" t="s">
        <v>38</v>
      </c>
      <c r="F36" s="15" t="s">
        <v>18</v>
      </c>
      <c r="G36" s="15" t="s">
        <v>39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" customHeight="1" x14ac:dyDescent="0.25">
      <c r="A37" s="13">
        <v>347</v>
      </c>
      <c r="B37" s="14" t="s">
        <v>103</v>
      </c>
      <c r="C37" s="17">
        <v>3</v>
      </c>
      <c r="D37" s="15" t="s">
        <v>61</v>
      </c>
      <c r="E37" s="15" t="s">
        <v>38</v>
      </c>
      <c r="F37" s="15" t="s">
        <v>18</v>
      </c>
      <c r="G37" s="15" t="s">
        <v>39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" customHeight="1" x14ac:dyDescent="0.25">
      <c r="A38" s="13">
        <v>348</v>
      </c>
      <c r="B38" s="14" t="s">
        <v>104</v>
      </c>
      <c r="C38" s="17">
        <v>3</v>
      </c>
      <c r="D38" s="15" t="s">
        <v>61</v>
      </c>
      <c r="E38" s="15" t="s">
        <v>38</v>
      </c>
      <c r="F38" s="15" t="s">
        <v>18</v>
      </c>
      <c r="G38" s="15" t="s">
        <v>39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" customHeight="1" x14ac:dyDescent="0.25">
      <c r="A39" s="13">
        <v>349</v>
      </c>
      <c r="B39" s="14" t="s">
        <v>105</v>
      </c>
      <c r="C39" s="17">
        <v>3</v>
      </c>
      <c r="D39" s="15" t="s">
        <v>61</v>
      </c>
      <c r="E39" s="15" t="s">
        <v>38</v>
      </c>
      <c r="F39" s="15" t="s">
        <v>18</v>
      </c>
      <c r="G39" s="15" t="s">
        <v>39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" customHeight="1" x14ac:dyDescent="0.25">
      <c r="A40" s="13">
        <v>350</v>
      </c>
      <c r="B40" s="14" t="s">
        <v>106</v>
      </c>
      <c r="C40" s="17">
        <v>3</v>
      </c>
      <c r="D40" s="15" t="s">
        <v>61</v>
      </c>
      <c r="E40" s="15" t="s">
        <v>38</v>
      </c>
      <c r="F40" s="15" t="s">
        <v>18</v>
      </c>
      <c r="G40" s="15" t="s">
        <v>39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" customHeight="1" x14ac:dyDescent="0.25">
      <c r="A41" s="13">
        <v>351</v>
      </c>
      <c r="B41" s="14" t="s">
        <v>107</v>
      </c>
      <c r="C41" s="17">
        <v>4</v>
      </c>
      <c r="D41" s="15" t="s">
        <v>61</v>
      </c>
      <c r="E41" s="15" t="s">
        <v>38</v>
      </c>
      <c r="F41" s="15" t="s">
        <v>18</v>
      </c>
      <c r="G41" s="15" t="s">
        <v>39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" customHeight="1" x14ac:dyDescent="0.25">
      <c r="A42" s="13">
        <v>352</v>
      </c>
      <c r="B42" s="14" t="s">
        <v>108</v>
      </c>
      <c r="C42" s="17">
        <v>4</v>
      </c>
      <c r="D42" s="15" t="s">
        <v>61</v>
      </c>
      <c r="E42" s="15" t="s">
        <v>38</v>
      </c>
      <c r="F42" s="15" t="s">
        <v>18</v>
      </c>
      <c r="G42" s="15" t="s">
        <v>39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" customHeight="1" x14ac:dyDescent="0.25">
      <c r="A43" s="13">
        <v>353</v>
      </c>
      <c r="B43" s="14" t="s">
        <v>109</v>
      </c>
      <c r="C43" s="17">
        <v>4</v>
      </c>
      <c r="D43" s="15" t="s">
        <v>61</v>
      </c>
      <c r="E43" s="15" t="s">
        <v>38</v>
      </c>
      <c r="F43" s="15" t="s">
        <v>18</v>
      </c>
      <c r="G43" s="15" t="s">
        <v>39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" customHeight="1" x14ac:dyDescent="0.25">
      <c r="A44" s="13">
        <v>354</v>
      </c>
      <c r="B44" s="14" t="s">
        <v>110</v>
      </c>
      <c r="C44" s="17">
        <v>4</v>
      </c>
      <c r="D44" s="15" t="s">
        <v>61</v>
      </c>
      <c r="E44" s="15" t="s">
        <v>38</v>
      </c>
      <c r="F44" s="15" t="s">
        <v>18</v>
      </c>
      <c r="G44" s="15" t="s">
        <v>39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" customHeight="1" x14ac:dyDescent="0.25">
      <c r="A45" s="13">
        <v>355</v>
      </c>
      <c r="B45" s="14" t="s">
        <v>111</v>
      </c>
      <c r="C45" s="17">
        <v>4</v>
      </c>
      <c r="D45" s="15" t="s">
        <v>61</v>
      </c>
      <c r="E45" s="15" t="s">
        <v>38</v>
      </c>
      <c r="F45" s="15" t="s">
        <v>18</v>
      </c>
      <c r="G45" s="15" t="s">
        <v>39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" customHeight="1" x14ac:dyDescent="0.25">
      <c r="A46" s="13">
        <v>356</v>
      </c>
      <c r="B46" s="14" t="s">
        <v>112</v>
      </c>
      <c r="C46" s="17">
        <v>4</v>
      </c>
      <c r="D46" s="15" t="s">
        <v>61</v>
      </c>
      <c r="E46" s="15" t="s">
        <v>38</v>
      </c>
      <c r="F46" s="15" t="s">
        <v>18</v>
      </c>
      <c r="G46" s="15" t="s">
        <v>39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" customHeight="1" x14ac:dyDescent="0.25">
      <c r="A47" s="13">
        <v>357</v>
      </c>
      <c r="B47" s="14" t="s">
        <v>113</v>
      </c>
      <c r="C47" s="17">
        <v>4</v>
      </c>
      <c r="D47" s="15" t="s">
        <v>61</v>
      </c>
      <c r="E47" s="15" t="s">
        <v>38</v>
      </c>
      <c r="F47" s="15" t="s">
        <v>18</v>
      </c>
      <c r="G47" s="15" t="s">
        <v>39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" customHeight="1" x14ac:dyDescent="0.25">
      <c r="A48" s="13">
        <v>358</v>
      </c>
      <c r="B48" s="14" t="s">
        <v>114</v>
      </c>
      <c r="C48" s="17">
        <v>4</v>
      </c>
      <c r="D48" s="15" t="s">
        <v>61</v>
      </c>
      <c r="E48" s="15" t="s">
        <v>38</v>
      </c>
      <c r="F48" s="15" t="s">
        <v>18</v>
      </c>
      <c r="G48" s="15" t="s">
        <v>39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" customHeight="1" x14ac:dyDescent="0.25">
      <c r="A49" s="13">
        <v>359</v>
      </c>
      <c r="B49" s="14" t="s">
        <v>115</v>
      </c>
      <c r="C49" s="17">
        <v>4</v>
      </c>
      <c r="D49" s="15" t="s">
        <v>61</v>
      </c>
      <c r="E49" s="15" t="s">
        <v>38</v>
      </c>
      <c r="F49" s="15" t="s">
        <v>18</v>
      </c>
      <c r="G49" s="15" t="s">
        <v>39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" customHeight="1" x14ac:dyDescent="0.25">
      <c r="A50" s="13">
        <v>360</v>
      </c>
      <c r="B50" s="14" t="s">
        <v>116</v>
      </c>
      <c r="C50" s="17">
        <v>4</v>
      </c>
      <c r="D50" s="15" t="s">
        <v>61</v>
      </c>
      <c r="E50" s="15" t="s">
        <v>38</v>
      </c>
      <c r="F50" s="15" t="s">
        <v>18</v>
      </c>
      <c r="G50" s="15" t="s">
        <v>39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" customHeight="1" x14ac:dyDescent="0.25">
      <c r="A51" s="13">
        <v>361</v>
      </c>
      <c r="B51" s="14" t="s">
        <v>117</v>
      </c>
      <c r="C51" s="17">
        <v>4</v>
      </c>
      <c r="D51" s="15" t="s">
        <v>61</v>
      </c>
      <c r="E51" s="15" t="s">
        <v>38</v>
      </c>
      <c r="F51" s="15" t="s">
        <v>18</v>
      </c>
      <c r="G51" s="15" t="s">
        <v>39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" customHeight="1" x14ac:dyDescent="0.25">
      <c r="A52" s="13">
        <v>362</v>
      </c>
      <c r="B52" s="14" t="s">
        <v>118</v>
      </c>
      <c r="C52" s="17">
        <v>4</v>
      </c>
      <c r="D52" s="15" t="s">
        <v>61</v>
      </c>
      <c r="E52" s="15" t="s">
        <v>38</v>
      </c>
      <c r="F52" s="15" t="s">
        <v>18</v>
      </c>
      <c r="G52" s="15" t="s">
        <v>39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" customHeight="1" x14ac:dyDescent="0.25">
      <c r="A53" s="13">
        <v>363</v>
      </c>
      <c r="B53" s="14" t="s">
        <v>119</v>
      </c>
      <c r="C53" s="17">
        <v>4</v>
      </c>
      <c r="D53" s="15" t="s">
        <v>61</v>
      </c>
      <c r="E53" s="15" t="s">
        <v>38</v>
      </c>
      <c r="F53" s="15" t="s">
        <v>18</v>
      </c>
      <c r="G53" s="15" t="s">
        <v>39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" customHeight="1" x14ac:dyDescent="0.25">
      <c r="A54" s="13">
        <v>364</v>
      </c>
      <c r="B54" s="14" t="s">
        <v>120</v>
      </c>
      <c r="C54" s="17">
        <v>5</v>
      </c>
      <c r="D54" s="15" t="s">
        <v>61</v>
      </c>
      <c r="E54" s="15" t="s">
        <v>17</v>
      </c>
      <c r="F54" s="15" t="s">
        <v>52</v>
      </c>
      <c r="G54" s="15" t="s">
        <v>53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" customHeight="1" x14ac:dyDescent="0.25">
      <c r="A55" s="13">
        <v>365</v>
      </c>
      <c r="B55" s="14" t="s">
        <v>121</v>
      </c>
      <c r="C55" s="17">
        <v>5</v>
      </c>
      <c r="D55" s="15" t="s">
        <v>61</v>
      </c>
      <c r="E55" s="15" t="s">
        <v>17</v>
      </c>
      <c r="F55" s="15" t="s">
        <v>52</v>
      </c>
      <c r="G55" s="15" t="s">
        <v>53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" customHeight="1" x14ac:dyDescent="0.25">
      <c r="A56" s="13">
        <v>366</v>
      </c>
      <c r="B56" s="14" t="s">
        <v>122</v>
      </c>
      <c r="C56" s="17">
        <v>6</v>
      </c>
      <c r="D56" s="15" t="s">
        <v>61</v>
      </c>
      <c r="E56" s="15" t="s">
        <v>17</v>
      </c>
      <c r="F56" s="15" t="s">
        <v>52</v>
      </c>
      <c r="G56" s="15" t="s">
        <v>53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" customHeight="1" x14ac:dyDescent="0.25">
      <c r="A57" s="13">
        <v>367</v>
      </c>
      <c r="B57" s="14" t="s">
        <v>123</v>
      </c>
      <c r="C57" s="17">
        <v>6</v>
      </c>
      <c r="D57" s="15" t="s">
        <v>61</v>
      </c>
      <c r="E57" s="15" t="s">
        <v>17</v>
      </c>
      <c r="F57" s="15" t="s">
        <v>52</v>
      </c>
      <c r="G57" s="15" t="s">
        <v>53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" customHeight="1" x14ac:dyDescent="0.25">
      <c r="A58" s="13">
        <v>368</v>
      </c>
      <c r="B58" s="14" t="s">
        <v>124</v>
      </c>
      <c r="C58" s="17">
        <v>6</v>
      </c>
      <c r="D58" s="15" t="s">
        <v>61</v>
      </c>
      <c r="E58" s="15" t="s">
        <v>17</v>
      </c>
      <c r="F58" s="15" t="s">
        <v>52</v>
      </c>
      <c r="G58" s="15" t="s">
        <v>53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" customHeight="1" x14ac:dyDescent="0.25">
      <c r="A59" s="13">
        <v>369</v>
      </c>
      <c r="B59" s="14" t="s">
        <v>125</v>
      </c>
      <c r="C59" s="17">
        <v>6</v>
      </c>
      <c r="D59" s="15" t="s">
        <v>61</v>
      </c>
      <c r="E59" s="15" t="s">
        <v>17</v>
      </c>
      <c r="F59" s="15" t="s">
        <v>52</v>
      </c>
      <c r="G59" s="15" t="s">
        <v>53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" customHeight="1" x14ac:dyDescent="0.25">
      <c r="A60" s="13">
        <v>370</v>
      </c>
      <c r="B60" s="14" t="s">
        <v>126</v>
      </c>
      <c r="C60" s="17">
        <v>5</v>
      </c>
      <c r="D60" s="15" t="s">
        <v>61</v>
      </c>
      <c r="E60" s="15" t="s">
        <v>38</v>
      </c>
      <c r="F60" s="15" t="s">
        <v>52</v>
      </c>
      <c r="G60" s="15" t="s">
        <v>57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" customHeight="1" x14ac:dyDescent="0.25">
      <c r="A61" s="13">
        <v>371</v>
      </c>
      <c r="B61" s="14" t="s">
        <v>127</v>
      </c>
      <c r="C61" s="17">
        <v>5</v>
      </c>
      <c r="D61" s="15" t="s">
        <v>61</v>
      </c>
      <c r="E61" s="15" t="s">
        <v>38</v>
      </c>
      <c r="F61" s="15" t="s">
        <v>52</v>
      </c>
      <c r="G61" s="15" t="s">
        <v>57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" customHeight="1" x14ac:dyDescent="0.25">
      <c r="A62" s="13">
        <v>372</v>
      </c>
      <c r="B62" s="14" t="s">
        <v>128</v>
      </c>
      <c r="C62" s="17">
        <v>5</v>
      </c>
      <c r="D62" s="15" t="s">
        <v>61</v>
      </c>
      <c r="E62" s="15" t="s">
        <v>38</v>
      </c>
      <c r="F62" s="15" t="s">
        <v>52</v>
      </c>
      <c r="G62" s="15" t="s">
        <v>57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" customHeight="1" x14ac:dyDescent="0.25">
      <c r="A63" s="13">
        <v>373</v>
      </c>
      <c r="B63" s="14" t="s">
        <v>129</v>
      </c>
      <c r="C63" s="17">
        <v>5</v>
      </c>
      <c r="D63" s="15" t="s">
        <v>61</v>
      </c>
      <c r="E63" s="15" t="s">
        <v>38</v>
      </c>
      <c r="F63" s="15" t="s">
        <v>52</v>
      </c>
      <c r="G63" s="15" t="s">
        <v>57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" customHeight="1" x14ac:dyDescent="0.25">
      <c r="A64" s="13">
        <v>374</v>
      </c>
      <c r="B64" s="14" t="s">
        <v>130</v>
      </c>
      <c r="C64" s="17">
        <v>6</v>
      </c>
      <c r="D64" s="15" t="s">
        <v>61</v>
      </c>
      <c r="E64" s="15" t="s">
        <v>38</v>
      </c>
      <c r="F64" s="15" t="s">
        <v>52</v>
      </c>
      <c r="G64" s="15" t="s">
        <v>57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" customHeight="1" x14ac:dyDescent="0.25">
      <c r="A65" s="13">
        <v>375</v>
      </c>
      <c r="B65" s="14" t="s">
        <v>131</v>
      </c>
      <c r="C65" s="17">
        <v>6</v>
      </c>
      <c r="D65" s="15" t="s">
        <v>61</v>
      </c>
      <c r="E65" s="15" t="s">
        <v>38</v>
      </c>
      <c r="F65" s="15" t="s">
        <v>52</v>
      </c>
      <c r="G65" s="15" t="s">
        <v>57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" customHeight="1" x14ac:dyDescent="0.25">
      <c r="A66" s="13">
        <v>376</v>
      </c>
      <c r="B66" s="14" t="s">
        <v>132</v>
      </c>
      <c r="C66" s="17">
        <v>6</v>
      </c>
      <c r="D66" s="15" t="s">
        <v>61</v>
      </c>
      <c r="E66" s="15" t="s">
        <v>38</v>
      </c>
      <c r="F66" s="15" t="s">
        <v>52</v>
      </c>
      <c r="G66" s="15" t="s">
        <v>57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" customHeight="1" x14ac:dyDescent="0.25">
      <c r="A67" s="13">
        <v>377</v>
      </c>
      <c r="B67" s="14" t="s">
        <v>133</v>
      </c>
      <c r="C67" s="17">
        <v>6</v>
      </c>
      <c r="D67" s="15" t="s">
        <v>61</v>
      </c>
      <c r="E67" s="15" t="s">
        <v>38</v>
      </c>
      <c r="F67" s="15" t="s">
        <v>52</v>
      </c>
      <c r="G67" s="15" t="s">
        <v>57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" customHeight="1" x14ac:dyDescent="0.25">
      <c r="A68" s="13">
        <v>378</v>
      </c>
      <c r="B68" s="14" t="s">
        <v>134</v>
      </c>
      <c r="C68" s="17">
        <v>6</v>
      </c>
      <c r="D68" s="15" t="s">
        <v>61</v>
      </c>
      <c r="E68" s="15" t="s">
        <v>38</v>
      </c>
      <c r="F68" s="15" t="s">
        <v>52</v>
      </c>
      <c r="G68" s="15" t="s">
        <v>57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" customHeight="1" x14ac:dyDescent="0.25">
      <c r="A69" s="13">
        <v>379</v>
      </c>
      <c r="B69" s="14" t="s">
        <v>135</v>
      </c>
      <c r="C69" s="17">
        <v>6</v>
      </c>
      <c r="D69" s="15" t="s">
        <v>61</v>
      </c>
      <c r="E69" s="15" t="s">
        <v>38</v>
      </c>
      <c r="F69" s="15" t="s">
        <v>52</v>
      </c>
      <c r="G69" s="15" t="s">
        <v>57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" customHeight="1" x14ac:dyDescent="0.25">
      <c r="A70" s="13">
        <v>380</v>
      </c>
      <c r="B70" s="14" t="s">
        <v>136</v>
      </c>
      <c r="C70" s="17">
        <v>7</v>
      </c>
      <c r="D70" s="15" t="s">
        <v>61</v>
      </c>
      <c r="E70" s="15" t="s">
        <v>17</v>
      </c>
      <c r="F70" s="15" t="s">
        <v>137</v>
      </c>
      <c r="G70" s="15" t="s">
        <v>138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" customHeight="1" x14ac:dyDescent="0.25">
      <c r="A71" s="13">
        <v>381</v>
      </c>
      <c r="B71" s="14" t="s">
        <v>139</v>
      </c>
      <c r="C71" s="17">
        <v>7</v>
      </c>
      <c r="D71" s="15" t="s">
        <v>61</v>
      </c>
      <c r="E71" s="15" t="s">
        <v>17</v>
      </c>
      <c r="F71" s="15" t="s">
        <v>137</v>
      </c>
      <c r="G71" s="15" t="s">
        <v>138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" customHeight="1" x14ac:dyDescent="0.25">
      <c r="A72" s="13">
        <v>382</v>
      </c>
      <c r="B72" s="14" t="s">
        <v>140</v>
      </c>
      <c r="C72" s="17">
        <v>7</v>
      </c>
      <c r="D72" s="15" t="s">
        <v>61</v>
      </c>
      <c r="E72" s="15" t="s">
        <v>17</v>
      </c>
      <c r="F72" s="15" t="s">
        <v>137</v>
      </c>
      <c r="G72" s="15" t="s">
        <v>138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" customHeight="1" x14ac:dyDescent="0.25">
      <c r="A73" s="13">
        <v>383</v>
      </c>
      <c r="B73" s="14" t="s">
        <v>141</v>
      </c>
      <c r="C73" s="17">
        <v>7</v>
      </c>
      <c r="D73" s="15" t="s">
        <v>61</v>
      </c>
      <c r="E73" s="15" t="s">
        <v>17</v>
      </c>
      <c r="F73" s="15" t="s">
        <v>137</v>
      </c>
      <c r="G73" s="15" t="s">
        <v>138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" customHeight="1" x14ac:dyDescent="0.25">
      <c r="A74" s="13">
        <v>384</v>
      </c>
      <c r="B74" s="14" t="s">
        <v>142</v>
      </c>
      <c r="C74" s="17">
        <v>7</v>
      </c>
      <c r="D74" s="15" t="s">
        <v>61</v>
      </c>
      <c r="E74" s="15" t="s">
        <v>17</v>
      </c>
      <c r="F74" s="15" t="s">
        <v>137</v>
      </c>
      <c r="G74" s="15" t="s">
        <v>138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" customHeight="1" x14ac:dyDescent="0.25">
      <c r="A75" s="13">
        <v>385</v>
      </c>
      <c r="B75" s="14" t="s">
        <v>143</v>
      </c>
      <c r="C75" s="17">
        <v>7</v>
      </c>
      <c r="D75" s="15" t="s">
        <v>61</v>
      </c>
      <c r="E75" s="15" t="s">
        <v>17</v>
      </c>
      <c r="F75" s="15" t="s">
        <v>137</v>
      </c>
      <c r="G75" s="15" t="s">
        <v>138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" customHeight="1" x14ac:dyDescent="0.25">
      <c r="A76" s="13">
        <v>386</v>
      </c>
      <c r="B76" s="14" t="s">
        <v>144</v>
      </c>
      <c r="C76" s="17">
        <v>8</v>
      </c>
      <c r="D76" s="15" t="s">
        <v>61</v>
      </c>
      <c r="E76" s="15" t="s">
        <v>17</v>
      </c>
      <c r="F76" s="15" t="s">
        <v>137</v>
      </c>
      <c r="G76" s="15" t="s">
        <v>138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" customHeight="1" x14ac:dyDescent="0.25">
      <c r="A77" s="13">
        <v>387</v>
      </c>
      <c r="B77" s="14" t="s">
        <v>145</v>
      </c>
      <c r="C77" s="17">
        <v>8</v>
      </c>
      <c r="D77" s="15" t="s">
        <v>61</v>
      </c>
      <c r="E77" s="15" t="s">
        <v>17</v>
      </c>
      <c r="F77" s="15" t="s">
        <v>137</v>
      </c>
      <c r="G77" s="15" t="s">
        <v>138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" customHeight="1" x14ac:dyDescent="0.25">
      <c r="A78" s="13">
        <v>388</v>
      </c>
      <c r="B78" s="14" t="s">
        <v>146</v>
      </c>
      <c r="C78" s="17">
        <v>8</v>
      </c>
      <c r="D78" s="15" t="s">
        <v>61</v>
      </c>
      <c r="E78" s="15" t="s">
        <v>17</v>
      </c>
      <c r="F78" s="15" t="s">
        <v>137</v>
      </c>
      <c r="G78" s="15" t="s">
        <v>138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" customHeight="1" x14ac:dyDescent="0.25">
      <c r="A79" s="13">
        <v>389</v>
      </c>
      <c r="B79" s="14" t="s">
        <v>147</v>
      </c>
      <c r="C79" s="17">
        <v>8</v>
      </c>
      <c r="D79" s="15" t="s">
        <v>61</v>
      </c>
      <c r="E79" s="15" t="s">
        <v>17</v>
      </c>
      <c r="F79" s="15" t="s">
        <v>137</v>
      </c>
      <c r="G79" s="15" t="s">
        <v>138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" customHeight="1" x14ac:dyDescent="0.25">
      <c r="A80" s="13">
        <v>390</v>
      </c>
      <c r="B80" s="14" t="s">
        <v>148</v>
      </c>
      <c r="C80" s="17">
        <v>7</v>
      </c>
      <c r="D80" s="15" t="s">
        <v>61</v>
      </c>
      <c r="E80" s="15" t="s">
        <v>38</v>
      </c>
      <c r="F80" s="15" t="s">
        <v>137</v>
      </c>
      <c r="G80" s="15" t="s">
        <v>149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" customHeight="1" x14ac:dyDescent="0.25">
      <c r="A81" s="13">
        <v>391</v>
      </c>
      <c r="B81" s="14" t="s">
        <v>150</v>
      </c>
      <c r="C81" s="17">
        <v>7</v>
      </c>
      <c r="D81" s="15" t="s">
        <v>61</v>
      </c>
      <c r="E81" s="15" t="s">
        <v>38</v>
      </c>
      <c r="F81" s="15" t="s">
        <v>137</v>
      </c>
      <c r="G81" s="15" t="s">
        <v>149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" customHeight="1" x14ac:dyDescent="0.25">
      <c r="A82" s="13">
        <v>392</v>
      </c>
      <c r="B82" s="14" t="s">
        <v>151</v>
      </c>
      <c r="C82" s="17">
        <v>7</v>
      </c>
      <c r="D82" s="15" t="s">
        <v>61</v>
      </c>
      <c r="E82" s="15" t="s">
        <v>38</v>
      </c>
      <c r="F82" s="15" t="s">
        <v>137</v>
      </c>
      <c r="G82" s="15" t="s">
        <v>149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" customHeight="1" x14ac:dyDescent="0.25">
      <c r="A83" s="13">
        <v>393</v>
      </c>
      <c r="B83" s="14" t="s">
        <v>152</v>
      </c>
      <c r="C83" s="17">
        <v>7</v>
      </c>
      <c r="D83" s="15" t="s">
        <v>61</v>
      </c>
      <c r="E83" s="15" t="s">
        <v>38</v>
      </c>
      <c r="F83" s="15" t="s">
        <v>137</v>
      </c>
      <c r="G83" s="15" t="s">
        <v>149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" customHeight="1" x14ac:dyDescent="0.25">
      <c r="A84" s="13">
        <v>394</v>
      </c>
      <c r="B84" s="14" t="s">
        <v>153</v>
      </c>
      <c r="C84" s="17">
        <v>7</v>
      </c>
      <c r="D84" s="15" t="s">
        <v>61</v>
      </c>
      <c r="E84" s="15" t="s">
        <v>38</v>
      </c>
      <c r="F84" s="15" t="s">
        <v>137</v>
      </c>
      <c r="G84" s="15" t="s">
        <v>149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" customHeight="1" x14ac:dyDescent="0.25">
      <c r="A85" s="13">
        <v>395</v>
      </c>
      <c r="B85" s="14" t="s">
        <v>154</v>
      </c>
      <c r="C85" s="17">
        <v>7</v>
      </c>
      <c r="D85" s="15" t="s">
        <v>61</v>
      </c>
      <c r="E85" s="15" t="s">
        <v>38</v>
      </c>
      <c r="F85" s="15" t="s">
        <v>137</v>
      </c>
      <c r="G85" s="15" t="s">
        <v>149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" customHeight="1" x14ac:dyDescent="0.25">
      <c r="A86" s="13">
        <v>396</v>
      </c>
      <c r="B86" s="14" t="s">
        <v>155</v>
      </c>
      <c r="C86" s="17">
        <v>7</v>
      </c>
      <c r="D86" s="15" t="s">
        <v>61</v>
      </c>
      <c r="E86" s="15" t="s">
        <v>38</v>
      </c>
      <c r="F86" s="15" t="s">
        <v>137</v>
      </c>
      <c r="G86" s="15" t="s">
        <v>149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" customHeight="1" x14ac:dyDescent="0.25">
      <c r="A87" s="13">
        <v>397</v>
      </c>
      <c r="B87" s="14" t="s">
        <v>156</v>
      </c>
      <c r="C87" s="17">
        <v>7</v>
      </c>
      <c r="D87" s="15" t="s">
        <v>61</v>
      </c>
      <c r="E87" s="15" t="s">
        <v>38</v>
      </c>
      <c r="F87" s="15" t="s">
        <v>137</v>
      </c>
      <c r="G87" s="15" t="s">
        <v>149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" customHeight="1" x14ac:dyDescent="0.25">
      <c r="A88" s="13">
        <v>398</v>
      </c>
      <c r="B88" s="14" t="s">
        <v>157</v>
      </c>
      <c r="C88" s="17">
        <v>7</v>
      </c>
      <c r="D88" s="15" t="s">
        <v>61</v>
      </c>
      <c r="E88" s="15" t="s">
        <v>38</v>
      </c>
      <c r="F88" s="15" t="s">
        <v>137</v>
      </c>
      <c r="G88" s="15" t="s">
        <v>149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" customHeight="1" x14ac:dyDescent="0.25">
      <c r="A89" s="13">
        <v>399</v>
      </c>
      <c r="B89" s="14" t="s">
        <v>158</v>
      </c>
      <c r="C89" s="17">
        <v>7</v>
      </c>
      <c r="D89" s="15" t="s">
        <v>61</v>
      </c>
      <c r="E89" s="15" t="s">
        <v>38</v>
      </c>
      <c r="F89" s="15" t="s">
        <v>137</v>
      </c>
      <c r="G89" s="15" t="s">
        <v>149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" customHeight="1" x14ac:dyDescent="0.25">
      <c r="A90" s="13">
        <v>400</v>
      </c>
      <c r="B90" s="14" t="s">
        <v>159</v>
      </c>
      <c r="C90" s="17">
        <v>8</v>
      </c>
      <c r="D90" s="15" t="s">
        <v>61</v>
      </c>
      <c r="E90" s="15" t="s">
        <v>38</v>
      </c>
      <c r="F90" s="15" t="s">
        <v>137</v>
      </c>
      <c r="G90" s="15" t="s">
        <v>149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" customHeight="1" x14ac:dyDescent="0.25">
      <c r="A91" s="13">
        <v>401</v>
      </c>
      <c r="B91" s="14" t="s">
        <v>160</v>
      </c>
      <c r="C91" s="17">
        <v>8</v>
      </c>
      <c r="D91" s="15" t="s">
        <v>61</v>
      </c>
      <c r="E91" s="15" t="s">
        <v>38</v>
      </c>
      <c r="F91" s="15" t="s">
        <v>137</v>
      </c>
      <c r="G91" s="15" t="s">
        <v>149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" customHeight="1" x14ac:dyDescent="0.25">
      <c r="A92" s="13">
        <v>402</v>
      </c>
      <c r="B92" s="14" t="s">
        <v>161</v>
      </c>
      <c r="C92" s="17">
        <v>8</v>
      </c>
      <c r="D92" s="15" t="s">
        <v>61</v>
      </c>
      <c r="E92" s="15" t="s">
        <v>38</v>
      </c>
      <c r="F92" s="15" t="s">
        <v>137</v>
      </c>
      <c r="G92" s="15" t="s">
        <v>149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" customHeight="1" x14ac:dyDescent="0.25">
      <c r="A93" s="13">
        <v>403</v>
      </c>
      <c r="B93" s="14" t="s">
        <v>162</v>
      </c>
      <c r="C93" s="17">
        <v>8</v>
      </c>
      <c r="D93" s="15" t="s">
        <v>61</v>
      </c>
      <c r="E93" s="15" t="s">
        <v>38</v>
      </c>
      <c r="F93" s="15" t="s">
        <v>137</v>
      </c>
      <c r="G93" s="15" t="s">
        <v>149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" customHeight="1" x14ac:dyDescent="0.25">
      <c r="A94" s="13">
        <v>404</v>
      </c>
      <c r="B94" s="14" t="s">
        <v>163</v>
      </c>
      <c r="C94" s="17">
        <v>8</v>
      </c>
      <c r="D94" s="15" t="s">
        <v>61</v>
      </c>
      <c r="E94" s="15" t="s">
        <v>38</v>
      </c>
      <c r="F94" s="15" t="s">
        <v>137</v>
      </c>
      <c r="G94" s="15" t="s">
        <v>149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" customHeight="1" x14ac:dyDescent="0.25">
      <c r="A95" s="13">
        <v>405</v>
      </c>
      <c r="B95" s="14" t="s">
        <v>164</v>
      </c>
      <c r="C95" s="17">
        <v>8</v>
      </c>
      <c r="D95" s="15" t="s">
        <v>61</v>
      </c>
      <c r="E95" s="15" t="s">
        <v>38</v>
      </c>
      <c r="F95" s="15" t="s">
        <v>137</v>
      </c>
      <c r="G95" s="15" t="s">
        <v>149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" customHeight="1" x14ac:dyDescent="0.25">
      <c r="A96" s="13">
        <v>406</v>
      </c>
      <c r="B96" s="14" t="s">
        <v>165</v>
      </c>
      <c r="C96" s="17">
        <v>8</v>
      </c>
      <c r="D96" s="15" t="s">
        <v>61</v>
      </c>
      <c r="E96" s="15" t="s">
        <v>38</v>
      </c>
      <c r="F96" s="15" t="s">
        <v>137</v>
      </c>
      <c r="G96" s="15" t="s">
        <v>149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" customHeight="1" x14ac:dyDescent="0.25">
      <c r="A97" s="18">
        <v>407</v>
      </c>
      <c r="B97" s="19" t="s">
        <v>166</v>
      </c>
      <c r="C97" s="20">
        <v>6</v>
      </c>
      <c r="D97" s="21" t="s">
        <v>61</v>
      </c>
      <c r="E97" s="21" t="s">
        <v>17</v>
      </c>
      <c r="F97" s="15" t="s">
        <v>18</v>
      </c>
      <c r="G97" s="15" t="s">
        <v>19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" customHeight="1" x14ac:dyDescent="0.25">
      <c r="A98" s="18">
        <v>408</v>
      </c>
      <c r="B98" s="19" t="s">
        <v>167</v>
      </c>
      <c r="C98" s="20">
        <v>1</v>
      </c>
      <c r="D98" s="21" t="s">
        <v>61</v>
      </c>
      <c r="E98" s="21" t="s">
        <v>38</v>
      </c>
      <c r="F98" s="15" t="s">
        <v>18</v>
      </c>
      <c r="G98" s="15" t="s">
        <v>39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" customHeight="1" x14ac:dyDescent="0.25">
      <c r="A99" s="18">
        <v>409</v>
      </c>
      <c r="B99" s="19" t="s">
        <v>168</v>
      </c>
      <c r="C99" s="20">
        <v>4</v>
      </c>
      <c r="D99" s="21" t="s">
        <v>61</v>
      </c>
      <c r="E99" s="21" t="s">
        <v>17</v>
      </c>
      <c r="F99" s="15" t="s">
        <v>18</v>
      </c>
      <c r="G99" s="15" t="s">
        <v>19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" customHeight="1" x14ac:dyDescent="0.25">
      <c r="A100" s="18">
        <v>410</v>
      </c>
      <c r="B100" s="19" t="s">
        <v>169</v>
      </c>
      <c r="C100" s="20">
        <v>0</v>
      </c>
      <c r="D100" s="21" t="s">
        <v>61</v>
      </c>
      <c r="E100" s="21" t="s">
        <v>17</v>
      </c>
      <c r="F100" s="15" t="s">
        <v>18</v>
      </c>
      <c r="G100" s="15" t="s">
        <v>19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" customHeight="1" x14ac:dyDescent="0.25">
      <c r="A101" s="13">
        <v>620</v>
      </c>
      <c r="B101" s="14" t="s">
        <v>170</v>
      </c>
      <c r="C101" s="15">
        <v>3</v>
      </c>
      <c r="D101" s="15" t="s">
        <v>25</v>
      </c>
      <c r="E101" s="15" t="s">
        <v>17</v>
      </c>
      <c r="F101" s="15" t="s">
        <v>18</v>
      </c>
      <c r="G101" s="15" t="s">
        <v>19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" customHeight="1" x14ac:dyDescent="0.25">
      <c r="A102" s="13">
        <v>621</v>
      </c>
      <c r="B102" s="14" t="s">
        <v>171</v>
      </c>
      <c r="C102" s="15">
        <v>3</v>
      </c>
      <c r="D102" s="15" t="s">
        <v>25</v>
      </c>
      <c r="E102" s="15" t="s">
        <v>17</v>
      </c>
      <c r="F102" s="15" t="s">
        <v>18</v>
      </c>
      <c r="G102" s="15" t="s">
        <v>19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" customHeight="1" x14ac:dyDescent="0.25">
      <c r="A103" s="13">
        <v>622</v>
      </c>
      <c r="B103" s="14" t="s">
        <v>172</v>
      </c>
      <c r="C103" s="15">
        <v>3</v>
      </c>
      <c r="D103" s="15" t="s">
        <v>25</v>
      </c>
      <c r="E103" s="15" t="s">
        <v>17</v>
      </c>
      <c r="F103" s="15" t="s">
        <v>18</v>
      </c>
      <c r="G103" s="15" t="s">
        <v>19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" customHeight="1" x14ac:dyDescent="0.25">
      <c r="A104" s="13">
        <v>623</v>
      </c>
      <c r="B104" s="14" t="s">
        <v>173</v>
      </c>
      <c r="C104" s="15">
        <v>3</v>
      </c>
      <c r="D104" s="15" t="s">
        <v>25</v>
      </c>
      <c r="E104" s="15" t="s">
        <v>17</v>
      </c>
      <c r="F104" s="15" t="s">
        <v>18</v>
      </c>
      <c r="G104" s="15" t="s">
        <v>19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" customHeight="1" x14ac:dyDescent="0.25">
      <c r="A105" s="13">
        <v>624</v>
      </c>
      <c r="B105" s="14" t="s">
        <v>174</v>
      </c>
      <c r="C105" s="15">
        <v>4</v>
      </c>
      <c r="D105" s="15" t="s">
        <v>25</v>
      </c>
      <c r="E105" s="15" t="s">
        <v>17</v>
      </c>
      <c r="F105" s="15" t="s">
        <v>18</v>
      </c>
      <c r="G105" s="15" t="s">
        <v>19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" customHeight="1" x14ac:dyDescent="0.25">
      <c r="A106" s="13">
        <v>625</v>
      </c>
      <c r="B106" s="14" t="s">
        <v>175</v>
      </c>
      <c r="C106" s="15">
        <v>4</v>
      </c>
      <c r="D106" s="15" t="s">
        <v>25</v>
      </c>
      <c r="E106" s="15" t="s">
        <v>17</v>
      </c>
      <c r="F106" s="15" t="s">
        <v>18</v>
      </c>
      <c r="G106" s="15" t="s">
        <v>19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" customHeight="1" x14ac:dyDescent="0.25">
      <c r="A107" s="13">
        <v>626</v>
      </c>
      <c r="B107" s="14" t="s">
        <v>176</v>
      </c>
      <c r="C107" s="15">
        <v>4</v>
      </c>
      <c r="D107" s="15" t="s">
        <v>25</v>
      </c>
      <c r="E107" s="15" t="s">
        <v>38</v>
      </c>
      <c r="F107" s="15" t="s">
        <v>18</v>
      </c>
      <c r="G107" s="15" t="s">
        <v>39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" customHeight="1" x14ac:dyDescent="0.25">
      <c r="A108" s="13">
        <v>627</v>
      </c>
      <c r="B108" s="14" t="s">
        <v>177</v>
      </c>
      <c r="C108" s="15">
        <v>4</v>
      </c>
      <c r="D108" s="15" t="s">
        <v>25</v>
      </c>
      <c r="E108" s="15" t="s">
        <v>38</v>
      </c>
      <c r="F108" s="15" t="s">
        <v>18</v>
      </c>
      <c r="G108" s="15" t="s">
        <v>39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" customHeight="1" x14ac:dyDescent="0.25">
      <c r="A109" s="13">
        <v>628</v>
      </c>
      <c r="B109" s="14" t="s">
        <v>178</v>
      </c>
      <c r="C109" s="15">
        <v>3</v>
      </c>
      <c r="D109" s="15" t="s">
        <v>25</v>
      </c>
      <c r="E109" s="15" t="s">
        <v>38</v>
      </c>
      <c r="F109" s="15" t="s">
        <v>18</v>
      </c>
      <c r="G109" s="15" t="s">
        <v>39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" customHeight="1" x14ac:dyDescent="0.25">
      <c r="A110" s="13">
        <v>629</v>
      </c>
      <c r="B110" s="14" t="s">
        <v>179</v>
      </c>
      <c r="C110" s="15">
        <v>5</v>
      </c>
      <c r="D110" s="15" t="s">
        <v>25</v>
      </c>
      <c r="E110" s="15" t="s">
        <v>17</v>
      </c>
      <c r="F110" s="15" t="s">
        <v>52</v>
      </c>
      <c r="G110" s="15" t="s">
        <v>53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" customHeight="1" x14ac:dyDescent="0.25">
      <c r="A111" s="13">
        <v>630</v>
      </c>
      <c r="B111" s="14" t="s">
        <v>180</v>
      </c>
      <c r="C111" s="15">
        <v>5</v>
      </c>
      <c r="D111" s="15" t="s">
        <v>25</v>
      </c>
      <c r="E111" s="15" t="s">
        <v>17</v>
      </c>
      <c r="F111" s="15" t="s">
        <v>52</v>
      </c>
      <c r="G111" s="15" t="s">
        <v>53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" customHeight="1" x14ac:dyDescent="0.25">
      <c r="A112" s="13">
        <v>631</v>
      </c>
      <c r="B112" s="14" t="s">
        <v>181</v>
      </c>
      <c r="C112" s="15">
        <v>5</v>
      </c>
      <c r="D112" s="15" t="s">
        <v>25</v>
      </c>
      <c r="E112" s="15" t="s">
        <v>17</v>
      </c>
      <c r="F112" s="15" t="s">
        <v>52</v>
      </c>
      <c r="G112" s="15" t="s">
        <v>53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" customHeight="1" x14ac:dyDescent="0.25">
      <c r="A113" s="13">
        <v>632</v>
      </c>
      <c r="B113" s="14" t="s">
        <v>182</v>
      </c>
      <c r="C113" s="15">
        <v>5</v>
      </c>
      <c r="D113" s="15" t="s">
        <v>25</v>
      </c>
      <c r="E113" s="15" t="s">
        <v>17</v>
      </c>
      <c r="F113" s="15" t="s">
        <v>52</v>
      </c>
      <c r="G113" s="15" t="s">
        <v>53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" customHeight="1" x14ac:dyDescent="0.25">
      <c r="A114" s="13">
        <v>633</v>
      </c>
      <c r="B114" s="14" t="s">
        <v>183</v>
      </c>
      <c r="C114" s="15">
        <v>6</v>
      </c>
      <c r="D114" s="15" t="s">
        <v>25</v>
      </c>
      <c r="E114" s="15" t="s">
        <v>17</v>
      </c>
      <c r="F114" s="15" t="s">
        <v>52</v>
      </c>
      <c r="G114" s="15" t="s">
        <v>53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" customHeight="1" x14ac:dyDescent="0.25">
      <c r="A115" s="13">
        <v>634</v>
      </c>
      <c r="B115" s="14" t="s">
        <v>184</v>
      </c>
      <c r="C115" s="15">
        <v>6</v>
      </c>
      <c r="D115" s="15" t="s">
        <v>25</v>
      </c>
      <c r="E115" s="15" t="s">
        <v>17</v>
      </c>
      <c r="F115" s="15" t="s">
        <v>52</v>
      </c>
      <c r="G115" s="15" t="s">
        <v>53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" customHeight="1" x14ac:dyDescent="0.25">
      <c r="A116" s="13">
        <v>635</v>
      </c>
      <c r="B116" s="14" t="s">
        <v>185</v>
      </c>
      <c r="C116" s="15">
        <v>6</v>
      </c>
      <c r="D116" s="15" t="s">
        <v>25</v>
      </c>
      <c r="E116" s="15" t="s">
        <v>17</v>
      </c>
      <c r="F116" s="15" t="s">
        <v>52</v>
      </c>
      <c r="G116" s="15" t="s">
        <v>53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" customHeight="1" x14ac:dyDescent="0.25">
      <c r="A117" s="13">
        <v>636</v>
      </c>
      <c r="B117" s="14" t="s">
        <v>186</v>
      </c>
      <c r="C117" s="15">
        <v>5</v>
      </c>
      <c r="D117" s="15" t="s">
        <v>25</v>
      </c>
      <c r="E117" s="15" t="s">
        <v>38</v>
      </c>
      <c r="F117" s="15" t="s">
        <v>52</v>
      </c>
      <c r="G117" s="15" t="s">
        <v>57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" customHeight="1" x14ac:dyDescent="0.25">
      <c r="A118" s="13">
        <v>637</v>
      </c>
      <c r="B118" s="14" t="s">
        <v>187</v>
      </c>
      <c r="C118" s="15">
        <v>5</v>
      </c>
      <c r="D118" s="15" t="s">
        <v>25</v>
      </c>
      <c r="E118" s="15" t="s">
        <v>38</v>
      </c>
      <c r="F118" s="15" t="s">
        <v>52</v>
      </c>
      <c r="G118" s="15" t="s">
        <v>57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" customHeight="1" x14ac:dyDescent="0.25">
      <c r="A119" s="13">
        <v>638</v>
      </c>
      <c r="B119" s="14" t="s">
        <v>188</v>
      </c>
      <c r="C119" s="15">
        <v>6</v>
      </c>
      <c r="D119" s="15" t="s">
        <v>25</v>
      </c>
      <c r="E119" s="15" t="s">
        <v>38</v>
      </c>
      <c r="F119" s="15" t="s">
        <v>52</v>
      </c>
      <c r="G119" s="15" t="s">
        <v>57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" customHeight="1" x14ac:dyDescent="0.25">
      <c r="A120" s="13">
        <v>639</v>
      </c>
      <c r="B120" s="14" t="s">
        <v>189</v>
      </c>
      <c r="C120" s="15">
        <v>8</v>
      </c>
      <c r="D120" s="15" t="s">
        <v>25</v>
      </c>
      <c r="E120" s="15" t="s">
        <v>17</v>
      </c>
      <c r="F120" s="15" t="s">
        <v>137</v>
      </c>
      <c r="G120" s="15" t="s">
        <v>138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" customHeight="1" x14ac:dyDescent="0.25">
      <c r="A121" s="13">
        <v>640</v>
      </c>
      <c r="B121" s="14" t="s">
        <v>190</v>
      </c>
      <c r="C121" s="15">
        <v>8</v>
      </c>
      <c r="D121" s="15" t="s">
        <v>25</v>
      </c>
      <c r="E121" s="15" t="s">
        <v>17</v>
      </c>
      <c r="F121" s="15" t="s">
        <v>137</v>
      </c>
      <c r="G121" s="15" t="s">
        <v>138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" customHeight="1" x14ac:dyDescent="0.25">
      <c r="A122" s="13">
        <v>641</v>
      </c>
      <c r="B122" s="14" t="s">
        <v>191</v>
      </c>
      <c r="C122" s="15">
        <v>8</v>
      </c>
      <c r="D122" s="15" t="s">
        <v>25</v>
      </c>
      <c r="E122" s="15" t="s">
        <v>17</v>
      </c>
      <c r="F122" s="15" t="s">
        <v>137</v>
      </c>
      <c r="G122" s="15" t="s">
        <v>138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" customHeight="1" x14ac:dyDescent="0.25">
      <c r="A123" s="13">
        <v>642</v>
      </c>
      <c r="B123" s="14" t="s">
        <v>192</v>
      </c>
      <c r="C123" s="15">
        <v>7</v>
      </c>
      <c r="D123" s="15" t="s">
        <v>25</v>
      </c>
      <c r="E123" s="15" t="s">
        <v>38</v>
      </c>
      <c r="F123" s="15" t="s">
        <v>137</v>
      </c>
      <c r="G123" s="15" t="s">
        <v>149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" customHeight="1" x14ac:dyDescent="0.25">
      <c r="A124" s="13">
        <v>643</v>
      </c>
      <c r="B124" s="14" t="s">
        <v>193</v>
      </c>
      <c r="C124" s="15">
        <v>7</v>
      </c>
      <c r="D124" s="15" t="s">
        <v>25</v>
      </c>
      <c r="E124" s="15" t="s">
        <v>38</v>
      </c>
      <c r="F124" s="15" t="s">
        <v>137</v>
      </c>
      <c r="G124" s="15" t="s">
        <v>149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" customHeight="1" x14ac:dyDescent="0.25">
      <c r="A125" s="13">
        <v>650</v>
      </c>
      <c r="B125" s="14" t="s">
        <v>194</v>
      </c>
      <c r="C125" s="15">
        <v>2</v>
      </c>
      <c r="D125" s="15" t="s">
        <v>30</v>
      </c>
      <c r="E125" s="15" t="s">
        <v>17</v>
      </c>
      <c r="F125" s="15" t="s">
        <v>18</v>
      </c>
      <c r="G125" s="15" t="s">
        <v>19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" customHeight="1" x14ac:dyDescent="0.25">
      <c r="A126" s="13">
        <v>651</v>
      </c>
      <c r="B126" s="14" t="s">
        <v>195</v>
      </c>
      <c r="C126" s="15">
        <v>2</v>
      </c>
      <c r="D126" s="15" t="s">
        <v>30</v>
      </c>
      <c r="E126" s="15" t="s">
        <v>17</v>
      </c>
      <c r="F126" s="15" t="s">
        <v>18</v>
      </c>
      <c r="G126" s="15" t="s">
        <v>19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" customHeight="1" x14ac:dyDescent="0.25">
      <c r="A127" s="13">
        <v>652</v>
      </c>
      <c r="B127" s="14" t="s">
        <v>196</v>
      </c>
      <c r="C127" s="15">
        <v>2</v>
      </c>
      <c r="D127" s="15" t="s">
        <v>30</v>
      </c>
      <c r="E127" s="15" t="s">
        <v>38</v>
      </c>
      <c r="F127" s="15" t="s">
        <v>18</v>
      </c>
      <c r="G127" s="15" t="s">
        <v>39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" customHeight="1" x14ac:dyDescent="0.25">
      <c r="A128" s="13">
        <v>653</v>
      </c>
      <c r="B128" s="14" t="s">
        <v>197</v>
      </c>
      <c r="C128" s="15">
        <v>2</v>
      </c>
      <c r="D128" s="15" t="s">
        <v>30</v>
      </c>
      <c r="E128" s="15" t="s">
        <v>38</v>
      </c>
      <c r="F128" s="15" t="s">
        <v>18</v>
      </c>
      <c r="G128" s="15" t="s">
        <v>39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" customHeight="1" x14ac:dyDescent="0.25">
      <c r="A129" s="13">
        <v>654</v>
      </c>
      <c r="B129" s="14" t="s">
        <v>198</v>
      </c>
      <c r="C129" s="15">
        <v>4</v>
      </c>
      <c r="D129" s="15" t="s">
        <v>30</v>
      </c>
      <c r="E129" s="15" t="s">
        <v>38</v>
      </c>
      <c r="F129" s="15" t="s">
        <v>18</v>
      </c>
      <c r="G129" s="15" t="s">
        <v>39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" customHeight="1" x14ac:dyDescent="0.25">
      <c r="A130" s="13">
        <v>655</v>
      </c>
      <c r="B130" s="14" t="s">
        <v>199</v>
      </c>
      <c r="C130" s="15">
        <v>4</v>
      </c>
      <c r="D130" s="15" t="s">
        <v>30</v>
      </c>
      <c r="E130" s="15" t="s">
        <v>38</v>
      </c>
      <c r="F130" s="15" t="s">
        <v>18</v>
      </c>
      <c r="G130" s="15" t="s">
        <v>39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" customHeight="1" x14ac:dyDescent="0.25">
      <c r="A131" s="13">
        <v>656</v>
      </c>
      <c r="B131" s="14" t="s">
        <v>200</v>
      </c>
      <c r="C131" s="15">
        <v>4</v>
      </c>
      <c r="D131" s="15" t="s">
        <v>30</v>
      </c>
      <c r="E131" s="15" t="s">
        <v>38</v>
      </c>
      <c r="F131" s="15" t="s">
        <v>18</v>
      </c>
      <c r="G131" s="15" t="s">
        <v>39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" customHeight="1" x14ac:dyDescent="0.25">
      <c r="A132" s="13">
        <v>657</v>
      </c>
      <c r="B132" s="14" t="s">
        <v>201</v>
      </c>
      <c r="C132" s="15">
        <v>4</v>
      </c>
      <c r="D132" s="15" t="s">
        <v>30</v>
      </c>
      <c r="E132" s="15" t="s">
        <v>38</v>
      </c>
      <c r="F132" s="15" t="s">
        <v>18</v>
      </c>
      <c r="G132" s="15" t="s">
        <v>39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" customHeight="1" x14ac:dyDescent="0.25">
      <c r="A133" s="13">
        <v>658</v>
      </c>
      <c r="B133" s="14" t="s">
        <v>202</v>
      </c>
      <c r="C133" s="15">
        <v>4</v>
      </c>
      <c r="D133" s="15" t="s">
        <v>30</v>
      </c>
      <c r="E133" s="15" t="s">
        <v>38</v>
      </c>
      <c r="F133" s="15" t="s">
        <v>18</v>
      </c>
      <c r="G133" s="15" t="s">
        <v>39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" customHeight="1" x14ac:dyDescent="0.25">
      <c r="A134" s="13">
        <v>659</v>
      </c>
      <c r="B134" s="14" t="s">
        <v>203</v>
      </c>
      <c r="C134" s="15">
        <v>5</v>
      </c>
      <c r="D134" s="15" t="s">
        <v>30</v>
      </c>
      <c r="E134" s="15" t="s">
        <v>17</v>
      </c>
      <c r="F134" s="15" t="s">
        <v>52</v>
      </c>
      <c r="G134" s="15" t="s">
        <v>53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" customHeight="1" x14ac:dyDescent="0.25">
      <c r="A135" s="13">
        <v>660</v>
      </c>
      <c r="B135" s="14" t="s">
        <v>204</v>
      </c>
      <c r="C135" s="15">
        <v>5</v>
      </c>
      <c r="D135" s="15" t="s">
        <v>30</v>
      </c>
      <c r="E135" s="15" t="s">
        <v>17</v>
      </c>
      <c r="F135" s="15" t="s">
        <v>52</v>
      </c>
      <c r="G135" s="15" t="s">
        <v>53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" customHeight="1" x14ac:dyDescent="0.25">
      <c r="A136" s="13">
        <v>661</v>
      </c>
      <c r="B136" s="14" t="s">
        <v>205</v>
      </c>
      <c r="C136" s="15">
        <v>5</v>
      </c>
      <c r="D136" s="15" t="s">
        <v>30</v>
      </c>
      <c r="E136" s="15" t="s">
        <v>17</v>
      </c>
      <c r="F136" s="15" t="s">
        <v>52</v>
      </c>
      <c r="G136" s="15" t="s">
        <v>53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" customHeight="1" x14ac:dyDescent="0.25">
      <c r="A137" s="13">
        <v>662</v>
      </c>
      <c r="B137" s="14" t="s">
        <v>206</v>
      </c>
      <c r="C137" s="15">
        <v>5</v>
      </c>
      <c r="D137" s="15" t="s">
        <v>30</v>
      </c>
      <c r="E137" s="15" t="s">
        <v>38</v>
      </c>
      <c r="F137" s="15" t="s">
        <v>52</v>
      </c>
      <c r="G137" s="15" t="s">
        <v>57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" customHeight="1" x14ac:dyDescent="0.25">
      <c r="A138" s="13">
        <v>663</v>
      </c>
      <c r="B138" s="14" t="s">
        <v>207</v>
      </c>
      <c r="C138" s="15">
        <v>5</v>
      </c>
      <c r="D138" s="15" t="s">
        <v>30</v>
      </c>
      <c r="E138" s="15" t="s">
        <v>38</v>
      </c>
      <c r="F138" s="15" t="s">
        <v>52</v>
      </c>
      <c r="G138" s="15" t="s">
        <v>57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" customHeight="1" x14ac:dyDescent="0.25">
      <c r="A139" s="13">
        <v>664</v>
      </c>
      <c r="B139" s="14" t="s">
        <v>208</v>
      </c>
      <c r="C139" s="15">
        <v>6</v>
      </c>
      <c r="D139" s="15" t="s">
        <v>30</v>
      </c>
      <c r="E139" s="15" t="s">
        <v>38</v>
      </c>
      <c r="F139" s="15" t="s">
        <v>52</v>
      </c>
      <c r="G139" s="15" t="s">
        <v>57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" customHeight="1" x14ac:dyDescent="0.25">
      <c r="A140" s="13">
        <v>665</v>
      </c>
      <c r="B140" s="14" t="s">
        <v>209</v>
      </c>
      <c r="C140" s="15">
        <v>6</v>
      </c>
      <c r="D140" s="15" t="s">
        <v>30</v>
      </c>
      <c r="E140" s="15" t="s">
        <v>38</v>
      </c>
      <c r="F140" s="15" t="s">
        <v>52</v>
      </c>
      <c r="G140" s="15" t="s">
        <v>57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" customHeight="1" x14ac:dyDescent="0.25">
      <c r="A141" s="13">
        <v>667</v>
      </c>
      <c r="B141" s="14" t="s">
        <v>210</v>
      </c>
      <c r="C141" s="15">
        <v>6</v>
      </c>
      <c r="D141" s="15" t="s">
        <v>30</v>
      </c>
      <c r="E141" s="15" t="s">
        <v>38</v>
      </c>
      <c r="F141" s="15" t="s">
        <v>52</v>
      </c>
      <c r="G141" s="15" t="s">
        <v>57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" customHeight="1" x14ac:dyDescent="0.25">
      <c r="A142" s="13">
        <v>668</v>
      </c>
      <c r="B142" s="14" t="s">
        <v>211</v>
      </c>
      <c r="C142" s="15">
        <v>6</v>
      </c>
      <c r="D142" s="15" t="s">
        <v>30</v>
      </c>
      <c r="E142" s="15" t="s">
        <v>38</v>
      </c>
      <c r="F142" s="15" t="s">
        <v>52</v>
      </c>
      <c r="G142" s="15" t="s">
        <v>57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" customHeight="1" x14ac:dyDescent="0.25">
      <c r="A143" s="13">
        <v>669</v>
      </c>
      <c r="B143" s="14" t="s">
        <v>212</v>
      </c>
      <c r="C143" s="15">
        <v>6</v>
      </c>
      <c r="D143" s="15" t="s">
        <v>30</v>
      </c>
      <c r="E143" s="15" t="s">
        <v>38</v>
      </c>
      <c r="F143" s="15" t="s">
        <v>52</v>
      </c>
      <c r="G143" s="15" t="s">
        <v>57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" customHeight="1" x14ac:dyDescent="0.25">
      <c r="A144" s="13">
        <v>670</v>
      </c>
      <c r="B144" s="14" t="s">
        <v>213</v>
      </c>
      <c r="C144" s="15">
        <v>8</v>
      </c>
      <c r="D144" s="15" t="s">
        <v>30</v>
      </c>
      <c r="E144" s="15" t="s">
        <v>17</v>
      </c>
      <c r="F144" s="15" t="s">
        <v>137</v>
      </c>
      <c r="G144" s="15" t="s">
        <v>138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" customHeight="1" x14ac:dyDescent="0.25">
      <c r="A145" s="13">
        <v>671</v>
      </c>
      <c r="B145" s="14" t="s">
        <v>214</v>
      </c>
      <c r="C145" s="15">
        <v>8</v>
      </c>
      <c r="D145" s="15" t="s">
        <v>30</v>
      </c>
      <c r="E145" s="15" t="s">
        <v>17</v>
      </c>
      <c r="F145" s="15" t="s">
        <v>137</v>
      </c>
      <c r="G145" s="15" t="s">
        <v>138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" customHeight="1" x14ac:dyDescent="0.25">
      <c r="A146" s="13">
        <v>672</v>
      </c>
      <c r="B146" s="14" t="s">
        <v>215</v>
      </c>
      <c r="C146" s="15">
        <v>8</v>
      </c>
      <c r="D146" s="15" t="s">
        <v>30</v>
      </c>
      <c r="E146" s="15" t="s">
        <v>17</v>
      </c>
      <c r="F146" s="15" t="s">
        <v>137</v>
      </c>
      <c r="G146" s="15" t="s">
        <v>138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" customHeight="1" x14ac:dyDescent="0.25">
      <c r="A147" s="13">
        <v>673</v>
      </c>
      <c r="B147" s="14" t="s">
        <v>216</v>
      </c>
      <c r="C147" s="15">
        <v>8</v>
      </c>
      <c r="D147" s="15" t="s">
        <v>30</v>
      </c>
      <c r="E147" s="15" t="s">
        <v>17</v>
      </c>
      <c r="F147" s="15" t="s">
        <v>137</v>
      </c>
      <c r="G147" s="15" t="s">
        <v>138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" customHeight="1" x14ac:dyDescent="0.25">
      <c r="A148" s="13">
        <v>674</v>
      </c>
      <c r="B148" s="14" t="s">
        <v>217</v>
      </c>
      <c r="C148" s="15">
        <v>8</v>
      </c>
      <c r="D148" s="15" t="s">
        <v>30</v>
      </c>
      <c r="E148" s="15" t="s">
        <v>17</v>
      </c>
      <c r="F148" s="15" t="s">
        <v>137</v>
      </c>
      <c r="G148" s="15" t="s">
        <v>138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" customHeight="1" x14ac:dyDescent="0.25">
      <c r="A149" s="13">
        <v>675</v>
      </c>
      <c r="B149" s="14" t="s">
        <v>218</v>
      </c>
      <c r="C149" s="15">
        <v>8</v>
      </c>
      <c r="D149" s="15" t="s">
        <v>30</v>
      </c>
      <c r="E149" s="15" t="s">
        <v>17</v>
      </c>
      <c r="F149" s="15" t="s">
        <v>137</v>
      </c>
      <c r="G149" s="15" t="s">
        <v>138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" customHeight="1" x14ac:dyDescent="0.25">
      <c r="A150" s="13">
        <v>676</v>
      </c>
      <c r="B150" s="14" t="s">
        <v>219</v>
      </c>
      <c r="C150" s="15">
        <v>7</v>
      </c>
      <c r="D150" s="15" t="s">
        <v>30</v>
      </c>
      <c r="E150" s="15" t="s">
        <v>38</v>
      </c>
      <c r="F150" s="15" t="s">
        <v>137</v>
      </c>
      <c r="G150" s="15" t="s">
        <v>149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" customHeight="1" x14ac:dyDescent="0.25">
      <c r="A151" s="13">
        <v>677</v>
      </c>
      <c r="B151" s="14" t="s">
        <v>220</v>
      </c>
      <c r="C151" s="15">
        <v>8</v>
      </c>
      <c r="D151" s="15" t="s">
        <v>30</v>
      </c>
      <c r="E151" s="15" t="s">
        <v>38</v>
      </c>
      <c r="F151" s="15" t="s">
        <v>137</v>
      </c>
      <c r="G151" s="15" t="s">
        <v>149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" customHeight="1" x14ac:dyDescent="0.25">
      <c r="A152" s="13">
        <v>678</v>
      </c>
      <c r="B152" s="14" t="s">
        <v>221</v>
      </c>
      <c r="C152" s="15">
        <v>8</v>
      </c>
      <c r="D152" s="15" t="s">
        <v>30</v>
      </c>
      <c r="E152" s="15" t="s">
        <v>38</v>
      </c>
      <c r="F152" s="15" t="s">
        <v>137</v>
      </c>
      <c r="G152" s="15" t="s">
        <v>149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" customHeight="1" x14ac:dyDescent="0.25">
      <c r="A153" s="13">
        <v>679</v>
      </c>
      <c r="B153" s="14" t="s">
        <v>222</v>
      </c>
      <c r="C153" s="15">
        <v>8</v>
      </c>
      <c r="D153" s="15" t="s">
        <v>30</v>
      </c>
      <c r="E153" s="15" t="s">
        <v>38</v>
      </c>
      <c r="F153" s="15" t="s">
        <v>137</v>
      </c>
      <c r="G153" s="15" t="s">
        <v>149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" customHeight="1" x14ac:dyDescent="0.25">
      <c r="A154" s="13">
        <v>680</v>
      </c>
      <c r="B154" s="14" t="s">
        <v>223</v>
      </c>
      <c r="C154" s="15">
        <v>8</v>
      </c>
      <c r="D154" s="15" t="s">
        <v>30</v>
      </c>
      <c r="E154" s="15" t="s">
        <v>38</v>
      </c>
      <c r="F154" s="15" t="s">
        <v>137</v>
      </c>
      <c r="G154" s="15" t="s">
        <v>149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" customHeight="1" x14ac:dyDescent="0.25">
      <c r="A155" s="13">
        <v>681</v>
      </c>
      <c r="B155" s="14" t="s">
        <v>224</v>
      </c>
      <c r="C155" s="15">
        <v>8</v>
      </c>
      <c r="D155" s="15" t="s">
        <v>30</v>
      </c>
      <c r="E155" s="15" t="s">
        <v>38</v>
      </c>
      <c r="F155" s="15" t="s">
        <v>137</v>
      </c>
      <c r="G155" s="15" t="s">
        <v>149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" customHeight="1" x14ac:dyDescent="0.25">
      <c r="A156" s="13">
        <v>682</v>
      </c>
      <c r="B156" s="14" t="s">
        <v>225</v>
      </c>
      <c r="C156" s="15">
        <v>8</v>
      </c>
      <c r="D156" s="15" t="s">
        <v>30</v>
      </c>
      <c r="E156" s="15" t="s">
        <v>38</v>
      </c>
      <c r="F156" s="15" t="s">
        <v>137</v>
      </c>
      <c r="G156" s="15" t="s">
        <v>149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" customHeight="1" x14ac:dyDescent="0.25">
      <c r="A157" s="13">
        <v>683</v>
      </c>
      <c r="B157" s="14" t="s">
        <v>226</v>
      </c>
      <c r="C157" s="15">
        <v>8</v>
      </c>
      <c r="D157" s="15" t="s">
        <v>30</v>
      </c>
      <c r="E157" s="15" t="s">
        <v>38</v>
      </c>
      <c r="F157" s="15" t="s">
        <v>137</v>
      </c>
      <c r="G157" s="15" t="s">
        <v>149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" customHeight="1" x14ac:dyDescent="0.25">
      <c r="A158" s="13">
        <v>684</v>
      </c>
      <c r="B158" s="14" t="s">
        <v>227</v>
      </c>
      <c r="C158" s="15">
        <v>8</v>
      </c>
      <c r="D158" s="15" t="s">
        <v>30</v>
      </c>
      <c r="E158" s="15" t="s">
        <v>38</v>
      </c>
      <c r="F158" s="15" t="s">
        <v>137</v>
      </c>
      <c r="G158" s="15" t="s">
        <v>149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" customHeight="1" x14ac:dyDescent="0.25">
      <c r="A159" s="13">
        <v>700</v>
      </c>
      <c r="B159" s="14" t="s">
        <v>228</v>
      </c>
      <c r="C159" s="22">
        <v>1</v>
      </c>
      <c r="D159" s="22" t="s">
        <v>229</v>
      </c>
      <c r="E159" s="22" t="s">
        <v>17</v>
      </c>
      <c r="F159" s="15" t="s">
        <v>18</v>
      </c>
      <c r="G159" s="22" t="s">
        <v>19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" customHeight="1" x14ac:dyDescent="0.25">
      <c r="A160" s="13">
        <v>701</v>
      </c>
      <c r="B160" s="14" t="s">
        <v>230</v>
      </c>
      <c r="C160" s="22">
        <v>2</v>
      </c>
      <c r="D160" s="22" t="s">
        <v>229</v>
      </c>
      <c r="E160" s="22" t="s">
        <v>17</v>
      </c>
      <c r="F160" s="15" t="s">
        <v>18</v>
      </c>
      <c r="G160" s="22" t="s">
        <v>19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" customHeight="1" x14ac:dyDescent="0.25">
      <c r="A161" s="13">
        <v>702</v>
      </c>
      <c r="B161" s="14" t="s">
        <v>231</v>
      </c>
      <c r="C161" s="22">
        <v>3</v>
      </c>
      <c r="D161" s="22" t="s">
        <v>229</v>
      </c>
      <c r="E161" s="22" t="s">
        <v>17</v>
      </c>
      <c r="F161" s="15" t="s">
        <v>18</v>
      </c>
      <c r="G161" s="22" t="s">
        <v>19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" customHeight="1" x14ac:dyDescent="0.25">
      <c r="A162" s="13">
        <v>703</v>
      </c>
      <c r="B162" s="14" t="s">
        <v>232</v>
      </c>
      <c r="C162" s="22">
        <v>4</v>
      </c>
      <c r="D162" s="22" t="s">
        <v>229</v>
      </c>
      <c r="E162" s="22" t="s">
        <v>17</v>
      </c>
      <c r="F162" s="15" t="s">
        <v>18</v>
      </c>
      <c r="G162" s="22" t="s">
        <v>19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" customHeight="1" x14ac:dyDescent="0.25">
      <c r="A163" s="13">
        <v>704</v>
      </c>
      <c r="B163" s="14" t="s">
        <v>233</v>
      </c>
      <c r="C163" s="22">
        <v>4</v>
      </c>
      <c r="D163" s="22" t="s">
        <v>229</v>
      </c>
      <c r="E163" s="22" t="s">
        <v>17</v>
      </c>
      <c r="F163" s="15" t="s">
        <v>18</v>
      </c>
      <c r="G163" s="22" t="s">
        <v>19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" customHeight="1" x14ac:dyDescent="0.25">
      <c r="A164" s="13">
        <v>705</v>
      </c>
      <c r="B164" s="14" t="s">
        <v>234</v>
      </c>
      <c r="C164" s="22">
        <v>4</v>
      </c>
      <c r="D164" s="22" t="s">
        <v>229</v>
      </c>
      <c r="E164" s="22" t="s">
        <v>17</v>
      </c>
      <c r="F164" s="15" t="s">
        <v>18</v>
      </c>
      <c r="G164" s="22" t="s">
        <v>19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" customHeight="1" x14ac:dyDescent="0.25">
      <c r="A165" s="13">
        <v>706</v>
      </c>
      <c r="B165" s="14" t="s">
        <v>235</v>
      </c>
      <c r="C165" s="22">
        <v>0</v>
      </c>
      <c r="D165" s="22" t="s">
        <v>229</v>
      </c>
      <c r="E165" s="22" t="s">
        <v>17</v>
      </c>
      <c r="F165" s="15" t="s">
        <v>18</v>
      </c>
      <c r="G165" s="22" t="s">
        <v>19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" customHeight="1" x14ac:dyDescent="0.25">
      <c r="A166" s="13">
        <v>707</v>
      </c>
      <c r="B166" s="14" t="s">
        <v>236</v>
      </c>
      <c r="C166" s="22">
        <v>1</v>
      </c>
      <c r="D166" s="22" t="s">
        <v>229</v>
      </c>
      <c r="E166" s="22" t="s">
        <v>38</v>
      </c>
      <c r="F166" s="15" t="s">
        <v>18</v>
      </c>
      <c r="G166" s="22" t="s">
        <v>39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" customHeight="1" x14ac:dyDescent="0.25">
      <c r="A167" s="13">
        <v>708</v>
      </c>
      <c r="B167" s="14" t="s">
        <v>237</v>
      </c>
      <c r="C167" s="22">
        <v>2</v>
      </c>
      <c r="D167" s="22" t="s">
        <v>229</v>
      </c>
      <c r="E167" s="22" t="s">
        <v>38</v>
      </c>
      <c r="F167" s="15" t="s">
        <v>18</v>
      </c>
      <c r="G167" s="22" t="s">
        <v>39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" customHeight="1" x14ac:dyDescent="0.25">
      <c r="A168" s="13">
        <v>709</v>
      </c>
      <c r="B168" s="14" t="s">
        <v>238</v>
      </c>
      <c r="C168" s="22">
        <v>3</v>
      </c>
      <c r="D168" s="22" t="s">
        <v>229</v>
      </c>
      <c r="E168" s="22" t="s">
        <v>38</v>
      </c>
      <c r="F168" s="15" t="s">
        <v>18</v>
      </c>
      <c r="G168" s="22" t="s">
        <v>39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" customHeight="1" x14ac:dyDescent="0.25">
      <c r="A169" s="13">
        <v>710</v>
      </c>
      <c r="B169" s="14" t="s">
        <v>239</v>
      </c>
      <c r="C169" s="22">
        <v>3</v>
      </c>
      <c r="D169" s="22" t="s">
        <v>229</v>
      </c>
      <c r="E169" s="22" t="s">
        <v>38</v>
      </c>
      <c r="F169" s="15" t="s">
        <v>18</v>
      </c>
      <c r="G169" s="22" t="s">
        <v>39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" customHeight="1" x14ac:dyDescent="0.25">
      <c r="A170" s="13">
        <v>711</v>
      </c>
      <c r="B170" s="14" t="s">
        <v>240</v>
      </c>
      <c r="C170" s="22">
        <v>4</v>
      </c>
      <c r="D170" s="22" t="s">
        <v>229</v>
      </c>
      <c r="E170" s="22" t="s">
        <v>38</v>
      </c>
      <c r="F170" s="15" t="s">
        <v>18</v>
      </c>
      <c r="G170" s="22" t="s">
        <v>39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" customHeight="1" x14ac:dyDescent="0.25">
      <c r="A171" s="13">
        <v>712</v>
      </c>
      <c r="B171" s="14" t="s">
        <v>241</v>
      </c>
      <c r="C171" s="22">
        <v>4</v>
      </c>
      <c r="D171" s="22" t="s">
        <v>229</v>
      </c>
      <c r="E171" s="22" t="s">
        <v>38</v>
      </c>
      <c r="F171" s="15" t="s">
        <v>18</v>
      </c>
      <c r="G171" s="22" t="s">
        <v>39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" customHeight="1" x14ac:dyDescent="0.25">
      <c r="A172" s="13">
        <v>713</v>
      </c>
      <c r="B172" s="14" t="s">
        <v>242</v>
      </c>
      <c r="C172" s="22">
        <v>4</v>
      </c>
      <c r="D172" s="22" t="s">
        <v>229</v>
      </c>
      <c r="E172" s="22" t="s">
        <v>38</v>
      </c>
      <c r="F172" s="15" t="s">
        <v>18</v>
      </c>
      <c r="G172" s="22" t="s">
        <v>39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" customHeight="1" x14ac:dyDescent="0.25">
      <c r="A173" s="13">
        <v>714</v>
      </c>
      <c r="B173" s="14" t="s">
        <v>243</v>
      </c>
      <c r="C173" s="22">
        <v>4</v>
      </c>
      <c r="D173" s="22" t="s">
        <v>229</v>
      </c>
      <c r="E173" s="22" t="s">
        <v>38</v>
      </c>
      <c r="F173" s="15" t="s">
        <v>18</v>
      </c>
      <c r="G173" s="22" t="s">
        <v>39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" customHeight="1" x14ac:dyDescent="0.25">
      <c r="A174" s="13">
        <v>715</v>
      </c>
      <c r="B174" s="14" t="s">
        <v>244</v>
      </c>
      <c r="C174" s="22">
        <v>5</v>
      </c>
      <c r="D174" s="22" t="s">
        <v>229</v>
      </c>
      <c r="E174" s="22" t="s">
        <v>17</v>
      </c>
      <c r="F174" s="22" t="s">
        <v>52</v>
      </c>
      <c r="G174" s="22" t="s">
        <v>53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" customHeight="1" x14ac:dyDescent="0.25">
      <c r="A175" s="13">
        <v>716</v>
      </c>
      <c r="B175" s="14" t="s">
        <v>245</v>
      </c>
      <c r="C175" s="22">
        <v>5</v>
      </c>
      <c r="D175" s="22" t="s">
        <v>229</v>
      </c>
      <c r="E175" s="22" t="s">
        <v>17</v>
      </c>
      <c r="F175" s="22" t="s">
        <v>52</v>
      </c>
      <c r="G175" s="22" t="s">
        <v>53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" customHeight="1" x14ac:dyDescent="0.25">
      <c r="A176" s="13">
        <v>717</v>
      </c>
      <c r="B176" s="14" t="s">
        <v>246</v>
      </c>
      <c r="C176" s="22">
        <v>5</v>
      </c>
      <c r="D176" s="22" t="s">
        <v>229</v>
      </c>
      <c r="E176" s="22" t="s">
        <v>17</v>
      </c>
      <c r="F176" s="22" t="s">
        <v>52</v>
      </c>
      <c r="G176" s="22" t="s">
        <v>53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" customHeight="1" x14ac:dyDescent="0.25">
      <c r="A177" s="13">
        <v>718</v>
      </c>
      <c r="B177" s="14" t="s">
        <v>247</v>
      </c>
      <c r="C177" s="22">
        <v>6</v>
      </c>
      <c r="D177" s="22" t="s">
        <v>229</v>
      </c>
      <c r="E177" s="22" t="s">
        <v>17</v>
      </c>
      <c r="F177" s="22" t="s">
        <v>52</v>
      </c>
      <c r="G177" s="22" t="s">
        <v>53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" customHeight="1" x14ac:dyDescent="0.25">
      <c r="A178" s="13">
        <v>719</v>
      </c>
      <c r="B178" s="14" t="s">
        <v>248</v>
      </c>
      <c r="C178" s="22">
        <v>6</v>
      </c>
      <c r="D178" s="22" t="s">
        <v>229</v>
      </c>
      <c r="E178" s="22" t="s">
        <v>17</v>
      </c>
      <c r="F178" s="22" t="s">
        <v>52</v>
      </c>
      <c r="G178" s="22" t="s">
        <v>53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" customHeight="1" x14ac:dyDescent="0.25">
      <c r="A179" s="13">
        <v>720</v>
      </c>
      <c r="B179" s="14" t="s">
        <v>249</v>
      </c>
      <c r="C179" s="22">
        <v>6</v>
      </c>
      <c r="D179" s="22" t="s">
        <v>229</v>
      </c>
      <c r="E179" s="22" t="s">
        <v>17</v>
      </c>
      <c r="F179" s="22" t="s">
        <v>52</v>
      </c>
      <c r="G179" s="22" t="s">
        <v>53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" customHeight="1" x14ac:dyDescent="0.25">
      <c r="A180" s="13">
        <v>721</v>
      </c>
      <c r="B180" s="14" t="s">
        <v>250</v>
      </c>
      <c r="C180" s="22">
        <v>5</v>
      </c>
      <c r="D180" s="22" t="s">
        <v>229</v>
      </c>
      <c r="E180" s="22" t="s">
        <v>38</v>
      </c>
      <c r="F180" s="22" t="s">
        <v>52</v>
      </c>
      <c r="G180" s="22" t="s">
        <v>57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" customHeight="1" x14ac:dyDescent="0.25">
      <c r="A181" s="13">
        <v>722</v>
      </c>
      <c r="B181" s="14" t="s">
        <v>251</v>
      </c>
      <c r="C181" s="22">
        <v>6</v>
      </c>
      <c r="D181" s="22" t="s">
        <v>229</v>
      </c>
      <c r="E181" s="22" t="s">
        <v>38</v>
      </c>
      <c r="F181" s="22" t="s">
        <v>52</v>
      </c>
      <c r="G181" s="22" t="s">
        <v>57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" customHeight="1" x14ac:dyDescent="0.25">
      <c r="A182" s="13">
        <v>723</v>
      </c>
      <c r="B182" s="14" t="s">
        <v>252</v>
      </c>
      <c r="C182" s="22">
        <v>6</v>
      </c>
      <c r="D182" s="22" t="s">
        <v>229</v>
      </c>
      <c r="E182" s="22" t="s">
        <v>38</v>
      </c>
      <c r="F182" s="22" t="s">
        <v>52</v>
      </c>
      <c r="G182" s="22" t="s">
        <v>57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" customHeight="1" x14ac:dyDescent="0.25">
      <c r="A183" s="13">
        <v>724</v>
      </c>
      <c r="B183" s="14" t="s">
        <v>253</v>
      </c>
      <c r="C183" s="22">
        <v>6</v>
      </c>
      <c r="D183" s="22" t="s">
        <v>229</v>
      </c>
      <c r="E183" s="22" t="s">
        <v>38</v>
      </c>
      <c r="F183" s="22" t="s">
        <v>52</v>
      </c>
      <c r="G183" s="22" t="s">
        <v>57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" customHeight="1" x14ac:dyDescent="0.25">
      <c r="A184" s="13">
        <v>725</v>
      </c>
      <c r="B184" s="14" t="s">
        <v>254</v>
      </c>
      <c r="C184" s="22">
        <v>8</v>
      </c>
      <c r="D184" s="22" t="s">
        <v>229</v>
      </c>
      <c r="E184" s="22" t="s">
        <v>17</v>
      </c>
      <c r="F184" s="15" t="s">
        <v>137</v>
      </c>
      <c r="G184" s="22" t="s">
        <v>138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" customHeight="1" x14ac:dyDescent="0.25">
      <c r="A185" s="13">
        <v>735</v>
      </c>
      <c r="B185" s="14" t="s">
        <v>255</v>
      </c>
      <c r="C185" s="15" t="s">
        <v>256</v>
      </c>
      <c r="D185" s="15" t="s">
        <v>257</v>
      </c>
      <c r="E185" s="15" t="s">
        <v>38</v>
      </c>
      <c r="F185" s="15" t="s">
        <v>18</v>
      </c>
      <c r="G185" s="15" t="s">
        <v>19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" customHeight="1" x14ac:dyDescent="0.25">
      <c r="A186" s="13">
        <v>736</v>
      </c>
      <c r="B186" s="14" t="s">
        <v>258</v>
      </c>
      <c r="C186" s="15">
        <v>3</v>
      </c>
      <c r="D186" s="15" t="s">
        <v>257</v>
      </c>
      <c r="E186" s="15" t="s">
        <v>17</v>
      </c>
      <c r="F186" s="15" t="s">
        <v>18</v>
      </c>
      <c r="G186" s="15" t="s">
        <v>19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" customHeight="1" x14ac:dyDescent="0.25">
      <c r="A187" s="13">
        <v>737</v>
      </c>
      <c r="B187" s="14" t="s">
        <v>259</v>
      </c>
      <c r="C187" s="15">
        <v>3</v>
      </c>
      <c r="D187" s="15" t="s">
        <v>257</v>
      </c>
      <c r="E187" s="15" t="s">
        <v>17</v>
      </c>
      <c r="F187" s="15" t="s">
        <v>18</v>
      </c>
      <c r="G187" s="15" t="s">
        <v>19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" customHeight="1" x14ac:dyDescent="0.25">
      <c r="A188" s="13">
        <v>738</v>
      </c>
      <c r="B188" s="14" t="s">
        <v>260</v>
      </c>
      <c r="C188" s="15">
        <v>3</v>
      </c>
      <c r="D188" s="15" t="s">
        <v>257</v>
      </c>
      <c r="E188" s="15" t="s">
        <v>17</v>
      </c>
      <c r="F188" s="15" t="s">
        <v>18</v>
      </c>
      <c r="G188" s="15" t="s">
        <v>19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" customHeight="1" x14ac:dyDescent="0.25">
      <c r="A189" s="13">
        <v>739</v>
      </c>
      <c r="B189" s="14" t="s">
        <v>261</v>
      </c>
      <c r="C189" s="15">
        <v>4</v>
      </c>
      <c r="D189" s="15" t="s">
        <v>257</v>
      </c>
      <c r="E189" s="15" t="s">
        <v>17</v>
      </c>
      <c r="F189" s="15" t="s">
        <v>18</v>
      </c>
      <c r="G189" s="15" t="s">
        <v>19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" customHeight="1" x14ac:dyDescent="0.25">
      <c r="A190" s="13">
        <v>740</v>
      </c>
      <c r="B190" s="14" t="s">
        <v>262</v>
      </c>
      <c r="C190" s="15">
        <v>4</v>
      </c>
      <c r="D190" s="15" t="s">
        <v>257</v>
      </c>
      <c r="E190" s="15" t="s">
        <v>17</v>
      </c>
      <c r="F190" s="15" t="s">
        <v>18</v>
      </c>
      <c r="G190" s="15" t="s">
        <v>19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" customHeight="1" x14ac:dyDescent="0.25">
      <c r="A191" s="13">
        <v>741</v>
      </c>
      <c r="B191" s="14" t="s">
        <v>263</v>
      </c>
      <c r="C191" s="15">
        <v>4</v>
      </c>
      <c r="D191" s="15" t="s">
        <v>257</v>
      </c>
      <c r="E191" s="15" t="s">
        <v>17</v>
      </c>
      <c r="F191" s="15" t="s">
        <v>18</v>
      </c>
      <c r="G191" s="15" t="s">
        <v>19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" customHeight="1" x14ac:dyDescent="0.25">
      <c r="A192" s="13">
        <v>742</v>
      </c>
      <c r="B192" s="14" t="s">
        <v>264</v>
      </c>
      <c r="C192" s="15">
        <v>4</v>
      </c>
      <c r="D192" s="15" t="s">
        <v>257</v>
      </c>
      <c r="E192" s="15" t="s">
        <v>17</v>
      </c>
      <c r="F192" s="15" t="s">
        <v>18</v>
      </c>
      <c r="G192" s="15" t="s">
        <v>19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" customHeight="1" x14ac:dyDescent="0.25">
      <c r="A193" s="13">
        <v>743</v>
      </c>
      <c r="B193" s="14" t="s">
        <v>265</v>
      </c>
      <c r="C193" s="15">
        <v>4</v>
      </c>
      <c r="D193" s="15" t="s">
        <v>257</v>
      </c>
      <c r="E193" s="15" t="s">
        <v>17</v>
      </c>
      <c r="F193" s="15" t="s">
        <v>18</v>
      </c>
      <c r="G193" s="15" t="s">
        <v>19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" customHeight="1" x14ac:dyDescent="0.25">
      <c r="A194" s="13">
        <v>744</v>
      </c>
      <c r="B194" s="14" t="s">
        <v>266</v>
      </c>
      <c r="C194" s="15">
        <v>0</v>
      </c>
      <c r="D194" s="15" t="s">
        <v>257</v>
      </c>
      <c r="E194" s="15" t="s">
        <v>17</v>
      </c>
      <c r="F194" s="15" t="s">
        <v>18</v>
      </c>
      <c r="G194" s="15" t="s">
        <v>19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" customHeight="1" x14ac:dyDescent="0.25">
      <c r="A195" s="13">
        <v>745</v>
      </c>
      <c r="B195" s="14" t="s">
        <v>267</v>
      </c>
      <c r="C195" s="15">
        <v>0</v>
      </c>
      <c r="D195" s="15" t="s">
        <v>257</v>
      </c>
      <c r="E195" s="15" t="s">
        <v>17</v>
      </c>
      <c r="F195" s="15" t="s">
        <v>18</v>
      </c>
      <c r="G195" s="15" t="s">
        <v>19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" customHeight="1" x14ac:dyDescent="0.25">
      <c r="A196" s="13">
        <v>746</v>
      </c>
      <c r="B196" s="14" t="s">
        <v>268</v>
      </c>
      <c r="C196" s="15">
        <v>0</v>
      </c>
      <c r="D196" s="15" t="s">
        <v>257</v>
      </c>
      <c r="E196" s="15" t="s">
        <v>17</v>
      </c>
      <c r="F196" s="15" t="s">
        <v>18</v>
      </c>
      <c r="G196" s="15" t="s">
        <v>19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" customHeight="1" x14ac:dyDescent="0.25">
      <c r="A197" s="13">
        <v>747</v>
      </c>
      <c r="B197" s="14" t="s">
        <v>269</v>
      </c>
      <c r="C197" s="15">
        <v>1</v>
      </c>
      <c r="D197" s="15" t="s">
        <v>257</v>
      </c>
      <c r="E197" s="15" t="s">
        <v>38</v>
      </c>
      <c r="F197" s="15" t="s">
        <v>18</v>
      </c>
      <c r="G197" s="15" t="s">
        <v>39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" customHeight="1" x14ac:dyDescent="0.25">
      <c r="A198" s="13">
        <v>748</v>
      </c>
      <c r="B198" s="14" t="s">
        <v>270</v>
      </c>
      <c r="C198" s="15">
        <v>3</v>
      </c>
      <c r="D198" s="15" t="s">
        <v>257</v>
      </c>
      <c r="E198" s="15" t="s">
        <v>38</v>
      </c>
      <c r="F198" s="15" t="s">
        <v>18</v>
      </c>
      <c r="G198" s="15" t="s">
        <v>39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" customHeight="1" x14ac:dyDescent="0.25">
      <c r="A199" s="13">
        <v>749</v>
      </c>
      <c r="B199" s="14" t="s">
        <v>271</v>
      </c>
      <c r="C199" s="15">
        <v>3</v>
      </c>
      <c r="D199" s="15" t="s">
        <v>257</v>
      </c>
      <c r="E199" s="15" t="s">
        <v>38</v>
      </c>
      <c r="F199" s="15" t="s">
        <v>18</v>
      </c>
      <c r="G199" s="15" t="s">
        <v>39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" customHeight="1" x14ac:dyDescent="0.25">
      <c r="A200" s="13">
        <v>750</v>
      </c>
      <c r="B200" s="14" t="s">
        <v>272</v>
      </c>
      <c r="C200" s="15">
        <v>3</v>
      </c>
      <c r="D200" s="15" t="s">
        <v>257</v>
      </c>
      <c r="E200" s="15" t="s">
        <v>38</v>
      </c>
      <c r="F200" s="15" t="s">
        <v>18</v>
      </c>
      <c r="G200" s="15" t="s">
        <v>39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" customHeight="1" x14ac:dyDescent="0.25">
      <c r="A201" s="13">
        <v>751</v>
      </c>
      <c r="B201" s="14" t="s">
        <v>273</v>
      </c>
      <c r="C201" s="15">
        <v>3</v>
      </c>
      <c r="D201" s="15" t="s">
        <v>257</v>
      </c>
      <c r="E201" s="15" t="s">
        <v>38</v>
      </c>
      <c r="F201" s="15" t="s">
        <v>18</v>
      </c>
      <c r="G201" s="15" t="s">
        <v>39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" customHeight="1" x14ac:dyDescent="0.25">
      <c r="A202" s="13">
        <v>752</v>
      </c>
      <c r="B202" s="14" t="s">
        <v>274</v>
      </c>
      <c r="C202" s="15">
        <v>3</v>
      </c>
      <c r="D202" s="15" t="s">
        <v>257</v>
      </c>
      <c r="E202" s="15" t="s">
        <v>38</v>
      </c>
      <c r="F202" s="15" t="s">
        <v>18</v>
      </c>
      <c r="G202" s="15" t="s">
        <v>39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" customHeight="1" x14ac:dyDescent="0.25">
      <c r="A203" s="13">
        <v>753</v>
      </c>
      <c r="B203" s="14" t="s">
        <v>275</v>
      </c>
      <c r="C203" s="15">
        <v>5</v>
      </c>
      <c r="D203" s="15" t="s">
        <v>257</v>
      </c>
      <c r="E203" s="15" t="s">
        <v>17</v>
      </c>
      <c r="F203" s="15" t="s">
        <v>52</v>
      </c>
      <c r="G203" s="15" t="s">
        <v>53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" customHeight="1" x14ac:dyDescent="0.25">
      <c r="A204" s="13">
        <v>754</v>
      </c>
      <c r="B204" s="14" t="s">
        <v>276</v>
      </c>
      <c r="C204" s="15">
        <v>5</v>
      </c>
      <c r="D204" s="15" t="s">
        <v>257</v>
      </c>
      <c r="E204" s="15" t="s">
        <v>17</v>
      </c>
      <c r="F204" s="15" t="s">
        <v>52</v>
      </c>
      <c r="G204" s="15" t="s">
        <v>53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" customHeight="1" x14ac:dyDescent="0.25">
      <c r="A205" s="13">
        <v>755</v>
      </c>
      <c r="B205" s="14" t="s">
        <v>277</v>
      </c>
      <c r="C205" s="15">
        <v>5</v>
      </c>
      <c r="D205" s="15" t="s">
        <v>257</v>
      </c>
      <c r="E205" s="15" t="s">
        <v>17</v>
      </c>
      <c r="F205" s="15" t="s">
        <v>52</v>
      </c>
      <c r="G205" s="15" t="s">
        <v>53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" customHeight="1" x14ac:dyDescent="0.25">
      <c r="A206" s="13">
        <v>756</v>
      </c>
      <c r="B206" s="14" t="s">
        <v>278</v>
      </c>
      <c r="C206" s="15">
        <v>5</v>
      </c>
      <c r="D206" s="15" t="s">
        <v>257</v>
      </c>
      <c r="E206" s="15" t="s">
        <v>17</v>
      </c>
      <c r="F206" s="15" t="s">
        <v>52</v>
      </c>
      <c r="G206" s="15" t="s">
        <v>53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" customHeight="1" x14ac:dyDescent="0.25">
      <c r="A207" s="13">
        <v>757</v>
      </c>
      <c r="B207" s="14" t="s">
        <v>279</v>
      </c>
      <c r="C207" s="15">
        <v>6</v>
      </c>
      <c r="D207" s="15" t="s">
        <v>257</v>
      </c>
      <c r="E207" s="15" t="s">
        <v>17</v>
      </c>
      <c r="F207" s="15" t="s">
        <v>52</v>
      </c>
      <c r="G207" s="15" t="s">
        <v>53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" customHeight="1" x14ac:dyDescent="0.25">
      <c r="A208" s="13">
        <v>758</v>
      </c>
      <c r="B208" s="14" t="s">
        <v>280</v>
      </c>
      <c r="C208" s="15">
        <v>5</v>
      </c>
      <c r="D208" s="15" t="s">
        <v>257</v>
      </c>
      <c r="E208" s="15" t="s">
        <v>38</v>
      </c>
      <c r="F208" s="15" t="s">
        <v>52</v>
      </c>
      <c r="G208" s="15" t="s">
        <v>57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" customHeight="1" x14ac:dyDescent="0.25">
      <c r="A209" s="13">
        <v>759</v>
      </c>
      <c r="B209" s="14" t="s">
        <v>281</v>
      </c>
      <c r="C209" s="15">
        <v>5</v>
      </c>
      <c r="D209" s="15" t="s">
        <v>257</v>
      </c>
      <c r="E209" s="15" t="s">
        <v>38</v>
      </c>
      <c r="F209" s="15" t="s">
        <v>52</v>
      </c>
      <c r="G209" s="15" t="s">
        <v>57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" customHeight="1" x14ac:dyDescent="0.25">
      <c r="A210" s="13">
        <v>760</v>
      </c>
      <c r="B210" s="14" t="s">
        <v>282</v>
      </c>
      <c r="C210" s="15">
        <v>6</v>
      </c>
      <c r="D210" s="15" t="s">
        <v>257</v>
      </c>
      <c r="E210" s="15" t="s">
        <v>38</v>
      </c>
      <c r="F210" s="15" t="s">
        <v>52</v>
      </c>
      <c r="G210" s="15" t="s">
        <v>57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" customHeight="1" x14ac:dyDescent="0.25">
      <c r="A211" s="13">
        <v>761</v>
      </c>
      <c r="B211" s="14" t="s">
        <v>283</v>
      </c>
      <c r="C211" s="15">
        <v>7</v>
      </c>
      <c r="D211" s="15" t="s">
        <v>257</v>
      </c>
      <c r="E211" s="15" t="s">
        <v>17</v>
      </c>
      <c r="F211" s="15" t="s">
        <v>137</v>
      </c>
      <c r="G211" s="15" t="s">
        <v>138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" customHeight="1" x14ac:dyDescent="0.25">
      <c r="A212" s="13">
        <v>762</v>
      </c>
      <c r="B212" s="14" t="s">
        <v>284</v>
      </c>
      <c r="C212" s="15">
        <v>7</v>
      </c>
      <c r="D212" s="15" t="s">
        <v>257</v>
      </c>
      <c r="E212" s="15" t="s">
        <v>17</v>
      </c>
      <c r="F212" s="15" t="s">
        <v>137</v>
      </c>
      <c r="G212" s="15" t="s">
        <v>138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" customHeight="1" x14ac:dyDescent="0.25">
      <c r="A213" s="13">
        <v>763</v>
      </c>
      <c r="B213" s="14" t="s">
        <v>285</v>
      </c>
      <c r="C213" s="15">
        <v>8</v>
      </c>
      <c r="D213" s="15" t="s">
        <v>257</v>
      </c>
      <c r="E213" s="15" t="s">
        <v>17</v>
      </c>
      <c r="F213" s="15" t="s">
        <v>137</v>
      </c>
      <c r="G213" s="15" t="s">
        <v>138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" customHeight="1" x14ac:dyDescent="0.25">
      <c r="A214" s="13">
        <v>764</v>
      </c>
      <c r="B214" s="14" t="s">
        <v>286</v>
      </c>
      <c r="C214" s="15">
        <v>7</v>
      </c>
      <c r="D214" s="15" t="s">
        <v>257</v>
      </c>
      <c r="E214" s="15" t="s">
        <v>38</v>
      </c>
      <c r="F214" s="15" t="s">
        <v>137</v>
      </c>
      <c r="G214" s="15" t="s">
        <v>149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" customHeight="1" x14ac:dyDescent="0.25">
      <c r="A215" s="13">
        <v>765</v>
      </c>
      <c r="B215" s="14" t="s">
        <v>287</v>
      </c>
      <c r="C215" s="15">
        <v>7</v>
      </c>
      <c r="D215" s="15" t="s">
        <v>257</v>
      </c>
      <c r="E215" s="15" t="s">
        <v>38</v>
      </c>
      <c r="F215" s="15" t="s">
        <v>137</v>
      </c>
      <c r="G215" s="15" t="s">
        <v>149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" customHeight="1" x14ac:dyDescent="0.25">
      <c r="A216" s="13">
        <v>766</v>
      </c>
      <c r="B216" s="14" t="s">
        <v>288</v>
      </c>
      <c r="C216" s="15">
        <v>7</v>
      </c>
      <c r="D216" s="15" t="s">
        <v>257</v>
      </c>
      <c r="E216" s="15" t="s">
        <v>38</v>
      </c>
      <c r="F216" s="15" t="s">
        <v>137</v>
      </c>
      <c r="G216" s="15" t="s">
        <v>149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" customHeight="1" x14ac:dyDescent="0.25">
      <c r="A217" s="13">
        <v>767</v>
      </c>
      <c r="B217" s="14" t="s">
        <v>289</v>
      </c>
      <c r="C217" s="15">
        <v>7</v>
      </c>
      <c r="D217" s="15" t="s">
        <v>257</v>
      </c>
      <c r="E217" s="15" t="s">
        <v>38</v>
      </c>
      <c r="F217" s="15" t="s">
        <v>137</v>
      </c>
      <c r="G217" s="15" t="s">
        <v>149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" customHeight="1" x14ac:dyDescent="0.25">
      <c r="A218" s="13">
        <v>768</v>
      </c>
      <c r="B218" s="14" t="s">
        <v>290</v>
      </c>
      <c r="C218" s="15">
        <v>7</v>
      </c>
      <c r="D218" s="15" t="s">
        <v>257</v>
      </c>
      <c r="E218" s="15" t="s">
        <v>38</v>
      </c>
      <c r="F218" s="15" t="s">
        <v>137</v>
      </c>
      <c r="G218" s="15" t="s">
        <v>149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" customHeight="1" x14ac:dyDescent="0.25">
      <c r="A219" s="13">
        <v>769</v>
      </c>
      <c r="B219" s="14" t="s">
        <v>291</v>
      </c>
      <c r="C219" s="15">
        <v>7</v>
      </c>
      <c r="D219" s="15" t="s">
        <v>257</v>
      </c>
      <c r="E219" s="15" t="s">
        <v>38</v>
      </c>
      <c r="F219" s="15" t="s">
        <v>137</v>
      </c>
      <c r="G219" s="15" t="s">
        <v>149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" customHeight="1" x14ac:dyDescent="0.25">
      <c r="A220" s="13">
        <v>770</v>
      </c>
      <c r="B220" s="14" t="s">
        <v>292</v>
      </c>
      <c r="C220" s="15">
        <v>8</v>
      </c>
      <c r="D220" s="15" t="s">
        <v>257</v>
      </c>
      <c r="E220" s="15" t="s">
        <v>38</v>
      </c>
      <c r="F220" s="15" t="s">
        <v>137</v>
      </c>
      <c r="G220" s="15" t="s">
        <v>149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" customHeight="1" x14ac:dyDescent="0.25">
      <c r="A221" s="13">
        <v>771</v>
      </c>
      <c r="B221" s="14" t="s">
        <v>293</v>
      </c>
      <c r="C221" s="15">
        <v>8</v>
      </c>
      <c r="D221" s="15" t="s">
        <v>257</v>
      </c>
      <c r="E221" s="15" t="s">
        <v>38</v>
      </c>
      <c r="F221" s="15" t="s">
        <v>137</v>
      </c>
      <c r="G221" s="15" t="s">
        <v>149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" customHeight="1" x14ac:dyDescent="0.25">
      <c r="A222" s="13">
        <v>772</v>
      </c>
      <c r="B222" s="14" t="s">
        <v>294</v>
      </c>
      <c r="C222" s="15">
        <v>8</v>
      </c>
      <c r="D222" s="15" t="s">
        <v>257</v>
      </c>
      <c r="E222" s="15" t="s">
        <v>38</v>
      </c>
      <c r="F222" s="15" t="s">
        <v>137</v>
      </c>
      <c r="G222" s="15" t="s">
        <v>149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" customHeight="1" x14ac:dyDescent="0.25">
      <c r="A223" s="13">
        <v>785</v>
      </c>
      <c r="B223" s="14" t="s">
        <v>295</v>
      </c>
      <c r="C223" s="15">
        <v>1</v>
      </c>
      <c r="D223" s="15" t="s">
        <v>36</v>
      </c>
      <c r="E223" s="15" t="s">
        <v>17</v>
      </c>
      <c r="F223" s="15" t="s">
        <v>18</v>
      </c>
      <c r="G223" s="22" t="s">
        <v>19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" customHeight="1" x14ac:dyDescent="0.25">
      <c r="A224" s="13">
        <v>786</v>
      </c>
      <c r="B224" s="14" t="s">
        <v>296</v>
      </c>
      <c r="C224" s="15">
        <v>2</v>
      </c>
      <c r="D224" s="15" t="s">
        <v>36</v>
      </c>
      <c r="E224" s="15" t="s">
        <v>17</v>
      </c>
      <c r="F224" s="15" t="s">
        <v>18</v>
      </c>
      <c r="G224" s="22" t="s">
        <v>19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" customHeight="1" x14ac:dyDescent="0.25">
      <c r="A225" s="13">
        <v>787</v>
      </c>
      <c r="B225" s="14" t="s">
        <v>297</v>
      </c>
      <c r="C225" s="15">
        <v>4</v>
      </c>
      <c r="D225" s="15" t="s">
        <v>36</v>
      </c>
      <c r="E225" s="15" t="s">
        <v>17</v>
      </c>
      <c r="F225" s="15" t="s">
        <v>18</v>
      </c>
      <c r="G225" s="15" t="s">
        <v>298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" customHeight="1" x14ac:dyDescent="0.25">
      <c r="A226" s="13">
        <v>788</v>
      </c>
      <c r="B226" s="14" t="s">
        <v>299</v>
      </c>
      <c r="C226" s="15">
        <v>4</v>
      </c>
      <c r="D226" s="15" t="s">
        <v>36</v>
      </c>
      <c r="E226" s="15" t="s">
        <v>17</v>
      </c>
      <c r="F226" s="15" t="s">
        <v>18</v>
      </c>
      <c r="G226" s="15" t="s">
        <v>298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" customHeight="1" x14ac:dyDescent="0.25">
      <c r="A227" s="13">
        <v>789</v>
      </c>
      <c r="B227" s="14" t="s">
        <v>300</v>
      </c>
      <c r="C227" s="15">
        <v>4</v>
      </c>
      <c r="D227" s="15" t="s">
        <v>36</v>
      </c>
      <c r="E227" s="15" t="s">
        <v>17</v>
      </c>
      <c r="F227" s="15" t="s">
        <v>18</v>
      </c>
      <c r="G227" s="15" t="s">
        <v>298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" customHeight="1" x14ac:dyDescent="0.25">
      <c r="A228" s="13">
        <v>790</v>
      </c>
      <c r="B228" s="14" t="s">
        <v>301</v>
      </c>
      <c r="C228" s="15">
        <v>2</v>
      </c>
      <c r="D228" s="15" t="s">
        <v>36</v>
      </c>
      <c r="E228" s="15" t="s">
        <v>38</v>
      </c>
      <c r="F228" s="15" t="s">
        <v>18</v>
      </c>
      <c r="G228" s="22" t="s">
        <v>39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" customHeight="1" x14ac:dyDescent="0.25">
      <c r="A229" s="13">
        <v>791</v>
      </c>
      <c r="B229" s="14" t="s">
        <v>302</v>
      </c>
      <c r="C229" s="15">
        <v>2</v>
      </c>
      <c r="D229" s="15" t="s">
        <v>36</v>
      </c>
      <c r="E229" s="15" t="s">
        <v>38</v>
      </c>
      <c r="F229" s="15" t="s">
        <v>18</v>
      </c>
      <c r="G229" s="22" t="s">
        <v>39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" customHeight="1" x14ac:dyDescent="0.25">
      <c r="A230" s="13">
        <v>792</v>
      </c>
      <c r="B230" s="14" t="s">
        <v>303</v>
      </c>
      <c r="C230" s="15">
        <v>2</v>
      </c>
      <c r="D230" s="15" t="s">
        <v>36</v>
      </c>
      <c r="E230" s="15" t="s">
        <v>38</v>
      </c>
      <c r="F230" s="15" t="s">
        <v>18</v>
      </c>
      <c r="G230" s="22" t="s">
        <v>39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" customHeight="1" x14ac:dyDescent="0.25">
      <c r="A231" s="13">
        <v>793</v>
      </c>
      <c r="B231" s="14" t="s">
        <v>304</v>
      </c>
      <c r="C231" s="15">
        <v>3</v>
      </c>
      <c r="D231" s="15" t="s">
        <v>36</v>
      </c>
      <c r="E231" s="15" t="s">
        <v>38</v>
      </c>
      <c r="F231" s="15" t="s">
        <v>18</v>
      </c>
      <c r="G231" s="22" t="s">
        <v>39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" customHeight="1" x14ac:dyDescent="0.25">
      <c r="A232" s="13">
        <v>794</v>
      </c>
      <c r="B232" s="14" t="s">
        <v>305</v>
      </c>
      <c r="C232" s="15">
        <v>5</v>
      </c>
      <c r="D232" s="15" t="s">
        <v>36</v>
      </c>
      <c r="E232" s="15" t="s">
        <v>17</v>
      </c>
      <c r="F232" s="15" t="s">
        <v>52</v>
      </c>
      <c r="G232" s="22" t="s">
        <v>53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" customHeight="1" x14ac:dyDescent="0.25">
      <c r="A233" s="13">
        <v>795</v>
      </c>
      <c r="B233" s="14" t="s">
        <v>306</v>
      </c>
      <c r="C233" s="15">
        <v>5</v>
      </c>
      <c r="D233" s="15" t="s">
        <v>36</v>
      </c>
      <c r="E233" s="15" t="s">
        <v>17</v>
      </c>
      <c r="F233" s="15" t="s">
        <v>52</v>
      </c>
      <c r="G233" s="22" t="s">
        <v>53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" customHeight="1" x14ac:dyDescent="0.25">
      <c r="A234" s="13">
        <v>796</v>
      </c>
      <c r="B234" s="14" t="s">
        <v>307</v>
      </c>
      <c r="C234" s="15">
        <v>6</v>
      </c>
      <c r="D234" s="15" t="s">
        <v>36</v>
      </c>
      <c r="E234" s="15" t="s">
        <v>17</v>
      </c>
      <c r="F234" s="15" t="s">
        <v>52</v>
      </c>
      <c r="G234" s="22" t="s">
        <v>53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" customHeight="1" x14ac:dyDescent="0.25">
      <c r="A235" s="13">
        <v>797</v>
      </c>
      <c r="B235" s="14" t="s">
        <v>308</v>
      </c>
      <c r="C235" s="15">
        <v>6</v>
      </c>
      <c r="D235" s="15" t="s">
        <v>36</v>
      </c>
      <c r="E235" s="15" t="s">
        <v>38</v>
      </c>
      <c r="F235" s="15" t="s">
        <v>52</v>
      </c>
      <c r="G235" s="22" t="s">
        <v>57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" customHeight="1" x14ac:dyDescent="0.25">
      <c r="A236" s="13">
        <v>798</v>
      </c>
      <c r="B236" s="14" t="s">
        <v>309</v>
      </c>
      <c r="C236" s="15">
        <v>6</v>
      </c>
      <c r="D236" s="15" t="s">
        <v>36</v>
      </c>
      <c r="E236" s="15" t="s">
        <v>38</v>
      </c>
      <c r="F236" s="15" t="s">
        <v>52</v>
      </c>
      <c r="G236" s="22" t="s">
        <v>57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" customHeight="1" x14ac:dyDescent="0.25">
      <c r="A237" s="13">
        <v>799</v>
      </c>
      <c r="B237" s="14" t="s">
        <v>310</v>
      </c>
      <c r="C237" s="15">
        <v>6</v>
      </c>
      <c r="D237" s="15" t="s">
        <v>36</v>
      </c>
      <c r="E237" s="15" t="s">
        <v>38</v>
      </c>
      <c r="F237" s="15" t="s">
        <v>52</v>
      </c>
      <c r="G237" s="22" t="s">
        <v>57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" customHeight="1" x14ac:dyDescent="0.25">
      <c r="A238" s="13">
        <v>800</v>
      </c>
      <c r="B238" s="14" t="s">
        <v>311</v>
      </c>
      <c r="C238" s="15">
        <v>6</v>
      </c>
      <c r="D238" s="15" t="s">
        <v>36</v>
      </c>
      <c r="E238" s="15" t="s">
        <v>38</v>
      </c>
      <c r="F238" s="15" t="s">
        <v>52</v>
      </c>
      <c r="G238" s="22" t="s">
        <v>57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" customHeight="1" x14ac:dyDescent="0.25">
      <c r="A239" s="13">
        <v>801</v>
      </c>
      <c r="B239" s="14" t="s">
        <v>312</v>
      </c>
      <c r="C239" s="15">
        <v>6</v>
      </c>
      <c r="D239" s="15" t="s">
        <v>36</v>
      </c>
      <c r="E239" s="15" t="s">
        <v>17</v>
      </c>
      <c r="F239" s="15" t="s">
        <v>137</v>
      </c>
      <c r="G239" s="15" t="s">
        <v>138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" customHeight="1" x14ac:dyDescent="0.25">
      <c r="A240" s="13">
        <v>802</v>
      </c>
      <c r="B240" s="14" t="s">
        <v>313</v>
      </c>
      <c r="C240" s="15">
        <v>7</v>
      </c>
      <c r="D240" s="15" t="s">
        <v>36</v>
      </c>
      <c r="E240" s="15" t="s">
        <v>17</v>
      </c>
      <c r="F240" s="15" t="s">
        <v>137</v>
      </c>
      <c r="G240" s="15" t="s">
        <v>138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" customHeight="1" x14ac:dyDescent="0.25">
      <c r="A241" s="13">
        <v>803</v>
      </c>
      <c r="B241" s="14" t="s">
        <v>314</v>
      </c>
      <c r="C241" s="15">
        <v>8</v>
      </c>
      <c r="D241" s="15" t="s">
        <v>36</v>
      </c>
      <c r="E241" s="15" t="s">
        <v>17</v>
      </c>
      <c r="F241" s="15" t="s">
        <v>137</v>
      </c>
      <c r="G241" s="22" t="s">
        <v>138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" customHeight="1" x14ac:dyDescent="0.25">
      <c r="A242" s="13">
        <v>804</v>
      </c>
      <c r="B242" s="14" t="s">
        <v>315</v>
      </c>
      <c r="C242" s="15">
        <v>8</v>
      </c>
      <c r="D242" s="15" t="s">
        <v>36</v>
      </c>
      <c r="E242" s="15" t="s">
        <v>17</v>
      </c>
      <c r="F242" s="15" t="s">
        <v>137</v>
      </c>
      <c r="G242" s="22" t="s">
        <v>138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" customHeight="1" x14ac:dyDescent="0.25">
      <c r="A243" s="13">
        <v>805</v>
      </c>
      <c r="B243" s="14" t="s">
        <v>316</v>
      </c>
      <c r="C243" s="15">
        <v>7</v>
      </c>
      <c r="D243" s="15" t="s">
        <v>36</v>
      </c>
      <c r="E243" s="15" t="s">
        <v>38</v>
      </c>
      <c r="F243" s="15" t="s">
        <v>137</v>
      </c>
      <c r="G243" s="15" t="s">
        <v>149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" customHeight="1" x14ac:dyDescent="0.25">
      <c r="A244" s="13">
        <v>806</v>
      </c>
      <c r="B244" s="14" t="s">
        <v>317</v>
      </c>
      <c r="C244" s="15">
        <v>7</v>
      </c>
      <c r="D244" s="15" t="s">
        <v>36</v>
      </c>
      <c r="E244" s="15" t="s">
        <v>38</v>
      </c>
      <c r="F244" s="15" t="s">
        <v>137</v>
      </c>
      <c r="G244" s="15" t="s">
        <v>149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" customHeight="1" x14ac:dyDescent="0.25">
      <c r="A245" s="13">
        <v>807</v>
      </c>
      <c r="B245" s="14" t="s">
        <v>318</v>
      </c>
      <c r="C245" s="15">
        <v>7</v>
      </c>
      <c r="D245" s="15" t="s">
        <v>36</v>
      </c>
      <c r="E245" s="15" t="s">
        <v>38</v>
      </c>
      <c r="F245" s="15" t="s">
        <v>137</v>
      </c>
      <c r="G245" s="15" t="s">
        <v>149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" customHeight="1" x14ac:dyDescent="0.25">
      <c r="A246" s="13">
        <v>808</v>
      </c>
      <c r="B246" s="14" t="s">
        <v>319</v>
      </c>
      <c r="C246" s="15">
        <v>7</v>
      </c>
      <c r="D246" s="15" t="s">
        <v>36</v>
      </c>
      <c r="E246" s="15" t="s">
        <v>38</v>
      </c>
      <c r="F246" s="15" t="s">
        <v>137</v>
      </c>
      <c r="G246" s="15" t="s">
        <v>149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" customHeight="1" x14ac:dyDescent="0.25">
      <c r="A247" s="13">
        <v>809</v>
      </c>
      <c r="B247" s="14" t="s">
        <v>320</v>
      </c>
      <c r="C247" s="15">
        <v>7</v>
      </c>
      <c r="D247" s="15" t="s">
        <v>36</v>
      </c>
      <c r="E247" s="15" t="s">
        <v>38</v>
      </c>
      <c r="F247" s="15" t="s">
        <v>137</v>
      </c>
      <c r="G247" s="15" t="s">
        <v>149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" customHeight="1" x14ac:dyDescent="0.25">
      <c r="A248" s="13">
        <v>810</v>
      </c>
      <c r="B248" s="14" t="s">
        <v>321</v>
      </c>
      <c r="C248" s="15">
        <v>7</v>
      </c>
      <c r="D248" s="15" t="s">
        <v>36</v>
      </c>
      <c r="E248" s="15" t="s">
        <v>38</v>
      </c>
      <c r="F248" s="15" t="s">
        <v>137</v>
      </c>
      <c r="G248" s="15" t="s">
        <v>149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" customHeight="1" x14ac:dyDescent="0.25">
      <c r="A249" s="13">
        <v>811</v>
      </c>
      <c r="B249" s="14" t="s">
        <v>322</v>
      </c>
      <c r="C249" s="15">
        <v>7</v>
      </c>
      <c r="D249" s="15" t="s">
        <v>36</v>
      </c>
      <c r="E249" s="15" t="s">
        <v>38</v>
      </c>
      <c r="F249" s="15" t="s">
        <v>137</v>
      </c>
      <c r="G249" s="15" t="s">
        <v>149</v>
      </c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" customHeight="1" x14ac:dyDescent="0.25">
      <c r="A250" s="13">
        <v>812</v>
      </c>
      <c r="B250" s="14" t="s">
        <v>323</v>
      </c>
      <c r="C250" s="15">
        <v>7</v>
      </c>
      <c r="D250" s="15" t="s">
        <v>36</v>
      </c>
      <c r="E250" s="15" t="s">
        <v>38</v>
      </c>
      <c r="F250" s="15" t="s">
        <v>137</v>
      </c>
      <c r="G250" s="15" t="s">
        <v>149</v>
      </c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" customHeight="1" x14ac:dyDescent="0.25">
      <c r="A251" s="13">
        <v>813</v>
      </c>
      <c r="B251" s="14" t="s">
        <v>324</v>
      </c>
      <c r="C251" s="15">
        <v>7</v>
      </c>
      <c r="D251" s="15" t="s">
        <v>36</v>
      </c>
      <c r="E251" s="15" t="s">
        <v>38</v>
      </c>
      <c r="F251" s="15" t="s">
        <v>137</v>
      </c>
      <c r="G251" s="15" t="s">
        <v>149</v>
      </c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" customHeight="1" x14ac:dyDescent="0.25">
      <c r="A252" s="13">
        <v>814</v>
      </c>
      <c r="B252" s="14" t="s">
        <v>325</v>
      </c>
      <c r="C252" s="15">
        <v>7</v>
      </c>
      <c r="D252" s="15" t="s">
        <v>36</v>
      </c>
      <c r="E252" s="15" t="s">
        <v>38</v>
      </c>
      <c r="F252" s="15" t="s">
        <v>137</v>
      </c>
      <c r="G252" s="15" t="s">
        <v>149</v>
      </c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" customHeight="1" x14ac:dyDescent="0.25">
      <c r="A253" s="13">
        <v>815</v>
      </c>
      <c r="B253" s="14" t="s">
        <v>326</v>
      </c>
      <c r="C253" s="15">
        <v>8</v>
      </c>
      <c r="D253" s="15" t="s">
        <v>36</v>
      </c>
      <c r="E253" s="15" t="s">
        <v>38</v>
      </c>
      <c r="F253" s="15" t="s">
        <v>137</v>
      </c>
      <c r="G253" s="15" t="s">
        <v>149</v>
      </c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" customHeight="1" x14ac:dyDescent="0.25">
      <c r="A254" s="13">
        <v>816</v>
      </c>
      <c r="B254" s="14" t="s">
        <v>327</v>
      </c>
      <c r="C254" s="15">
        <v>7</v>
      </c>
      <c r="D254" s="15" t="s">
        <v>36</v>
      </c>
      <c r="E254" s="15" t="s">
        <v>38</v>
      </c>
      <c r="F254" s="15" t="s">
        <v>137</v>
      </c>
      <c r="G254" s="15" t="s">
        <v>149</v>
      </c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" customHeight="1" x14ac:dyDescent="0.25">
      <c r="A255" s="13">
        <v>985</v>
      </c>
      <c r="B255" s="23" t="s">
        <v>328</v>
      </c>
      <c r="C255" s="24">
        <v>1</v>
      </c>
      <c r="D255" s="24" t="s">
        <v>47</v>
      </c>
      <c r="E255" s="24" t="s">
        <v>17</v>
      </c>
      <c r="F255" s="24" t="s">
        <v>18</v>
      </c>
      <c r="G255" s="24" t="s">
        <v>19</v>
      </c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" customHeight="1" x14ac:dyDescent="0.25">
      <c r="A256" s="13">
        <v>986</v>
      </c>
      <c r="B256" s="25" t="s">
        <v>329</v>
      </c>
      <c r="C256" s="26">
        <v>1</v>
      </c>
      <c r="D256" s="26" t="s">
        <v>47</v>
      </c>
      <c r="E256" s="26" t="s">
        <v>17</v>
      </c>
      <c r="F256" s="26" t="s">
        <v>18</v>
      </c>
      <c r="G256" s="26" t="s">
        <v>19</v>
      </c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" customHeight="1" x14ac:dyDescent="0.25">
      <c r="A257" s="13">
        <v>987</v>
      </c>
      <c r="B257" s="23" t="s">
        <v>330</v>
      </c>
      <c r="C257" s="24">
        <v>1</v>
      </c>
      <c r="D257" s="24" t="s">
        <v>47</v>
      </c>
      <c r="E257" s="24" t="s">
        <v>17</v>
      </c>
      <c r="F257" s="24" t="s">
        <v>18</v>
      </c>
      <c r="G257" s="24" t="s">
        <v>19</v>
      </c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" customHeight="1" x14ac:dyDescent="0.25">
      <c r="A258" s="13">
        <v>988</v>
      </c>
      <c r="B258" s="25" t="s">
        <v>331</v>
      </c>
      <c r="C258" s="26">
        <v>4</v>
      </c>
      <c r="D258" s="26" t="s">
        <v>47</v>
      </c>
      <c r="E258" s="26" t="s">
        <v>17</v>
      </c>
      <c r="F258" s="26" t="s">
        <v>18</v>
      </c>
      <c r="G258" s="26" t="s">
        <v>19</v>
      </c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" customHeight="1" x14ac:dyDescent="0.25">
      <c r="A259" s="13">
        <v>989</v>
      </c>
      <c r="B259" s="23" t="s">
        <v>332</v>
      </c>
      <c r="C259" s="27">
        <v>2</v>
      </c>
      <c r="D259" s="24" t="s">
        <v>47</v>
      </c>
      <c r="E259" s="27" t="s">
        <v>17</v>
      </c>
      <c r="F259" s="24" t="s">
        <v>18</v>
      </c>
      <c r="G259" s="24" t="s">
        <v>19</v>
      </c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" customHeight="1" x14ac:dyDescent="0.25">
      <c r="A260" s="13">
        <v>990</v>
      </c>
      <c r="B260" s="25" t="s">
        <v>333</v>
      </c>
      <c r="C260" s="28">
        <v>2</v>
      </c>
      <c r="D260" s="26" t="s">
        <v>47</v>
      </c>
      <c r="E260" s="28" t="s">
        <v>17</v>
      </c>
      <c r="F260" s="26" t="s">
        <v>18</v>
      </c>
      <c r="G260" s="26" t="s">
        <v>19</v>
      </c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" customHeight="1" x14ac:dyDescent="0.25">
      <c r="A261" s="13">
        <v>991</v>
      </c>
      <c r="B261" s="23" t="s">
        <v>334</v>
      </c>
      <c r="C261" s="27">
        <v>1</v>
      </c>
      <c r="D261" s="24" t="s">
        <v>47</v>
      </c>
      <c r="E261" s="27" t="s">
        <v>17</v>
      </c>
      <c r="F261" s="24" t="s">
        <v>18</v>
      </c>
      <c r="G261" s="24" t="s">
        <v>19</v>
      </c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" customHeight="1" x14ac:dyDescent="0.25">
      <c r="A262" s="13">
        <v>992</v>
      </c>
      <c r="B262" s="25" t="s">
        <v>335</v>
      </c>
      <c r="C262" s="26">
        <v>1</v>
      </c>
      <c r="D262" s="26" t="s">
        <v>47</v>
      </c>
      <c r="E262" s="26" t="s">
        <v>38</v>
      </c>
      <c r="F262" s="26" t="s">
        <v>18</v>
      </c>
      <c r="G262" s="26" t="s">
        <v>39</v>
      </c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" customHeight="1" x14ac:dyDescent="0.25">
      <c r="A263" s="13">
        <v>993</v>
      </c>
      <c r="B263" s="23" t="s">
        <v>336</v>
      </c>
      <c r="C263" s="27">
        <v>1</v>
      </c>
      <c r="D263" s="24" t="s">
        <v>47</v>
      </c>
      <c r="E263" s="27" t="s">
        <v>38</v>
      </c>
      <c r="F263" s="24" t="s">
        <v>18</v>
      </c>
      <c r="G263" s="24" t="s">
        <v>39</v>
      </c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" customHeight="1" x14ac:dyDescent="0.25">
      <c r="A264" s="13">
        <v>994</v>
      </c>
      <c r="B264" s="25" t="s">
        <v>337</v>
      </c>
      <c r="C264" s="26">
        <v>2</v>
      </c>
      <c r="D264" s="26" t="s">
        <v>47</v>
      </c>
      <c r="E264" s="26" t="s">
        <v>38</v>
      </c>
      <c r="F264" s="26" t="s">
        <v>18</v>
      </c>
      <c r="G264" s="26" t="s">
        <v>39</v>
      </c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" customHeight="1" x14ac:dyDescent="0.25">
      <c r="A265" s="13">
        <v>995</v>
      </c>
      <c r="B265" s="23" t="s">
        <v>338</v>
      </c>
      <c r="C265" s="24">
        <v>5</v>
      </c>
      <c r="D265" s="24" t="s">
        <v>47</v>
      </c>
      <c r="E265" s="24" t="s">
        <v>17</v>
      </c>
      <c r="F265" s="24" t="s">
        <v>52</v>
      </c>
      <c r="G265" s="24" t="s">
        <v>53</v>
      </c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" customHeight="1" x14ac:dyDescent="0.25">
      <c r="A266" s="13">
        <v>996</v>
      </c>
      <c r="B266" s="25" t="s">
        <v>339</v>
      </c>
      <c r="C266" s="26">
        <v>5</v>
      </c>
      <c r="D266" s="26" t="s">
        <v>47</v>
      </c>
      <c r="E266" s="26" t="s">
        <v>17</v>
      </c>
      <c r="F266" s="26" t="s">
        <v>52</v>
      </c>
      <c r="G266" s="26" t="s">
        <v>53</v>
      </c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" customHeight="1" x14ac:dyDescent="0.25">
      <c r="A267" s="13">
        <v>997</v>
      </c>
      <c r="B267" s="23" t="s">
        <v>340</v>
      </c>
      <c r="C267" s="24">
        <v>6</v>
      </c>
      <c r="D267" s="24" t="s">
        <v>47</v>
      </c>
      <c r="E267" s="24" t="s">
        <v>17</v>
      </c>
      <c r="F267" s="24" t="s">
        <v>52</v>
      </c>
      <c r="G267" s="24" t="s">
        <v>53</v>
      </c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" customHeight="1" x14ac:dyDescent="0.25">
      <c r="A268" s="13">
        <v>998</v>
      </c>
      <c r="B268" s="25" t="s">
        <v>341</v>
      </c>
      <c r="C268" s="28">
        <v>6</v>
      </c>
      <c r="D268" s="26" t="s">
        <v>47</v>
      </c>
      <c r="E268" s="28" t="s">
        <v>17</v>
      </c>
      <c r="F268" s="26" t="s">
        <v>52</v>
      </c>
      <c r="G268" s="26" t="s">
        <v>53</v>
      </c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" customHeight="1" x14ac:dyDescent="0.25">
      <c r="A269" s="13">
        <v>999</v>
      </c>
      <c r="B269" s="23" t="s">
        <v>342</v>
      </c>
      <c r="C269" s="27">
        <v>6</v>
      </c>
      <c r="D269" s="24" t="s">
        <v>47</v>
      </c>
      <c r="E269" s="27" t="s">
        <v>17</v>
      </c>
      <c r="F269" s="24" t="s">
        <v>52</v>
      </c>
      <c r="G269" s="24" t="s">
        <v>53</v>
      </c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" customHeight="1" x14ac:dyDescent="0.25">
      <c r="A270" s="13">
        <v>1000</v>
      </c>
      <c r="B270" s="25" t="s">
        <v>343</v>
      </c>
      <c r="C270" s="26">
        <v>7</v>
      </c>
      <c r="D270" s="26" t="s">
        <v>47</v>
      </c>
      <c r="E270" s="26" t="s">
        <v>17</v>
      </c>
      <c r="F270" s="26" t="s">
        <v>137</v>
      </c>
      <c r="G270" s="26" t="s">
        <v>138</v>
      </c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" customHeight="1" x14ac:dyDescent="0.25">
      <c r="A271" s="13">
        <v>1001</v>
      </c>
      <c r="B271" s="23" t="s">
        <v>344</v>
      </c>
      <c r="C271" s="24">
        <v>8</v>
      </c>
      <c r="D271" s="24" t="s">
        <v>47</v>
      </c>
      <c r="E271" s="24" t="s">
        <v>17</v>
      </c>
      <c r="F271" s="24" t="s">
        <v>137</v>
      </c>
      <c r="G271" s="24" t="s">
        <v>138</v>
      </c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" customHeight="1" x14ac:dyDescent="0.25">
      <c r="A272" s="13">
        <v>1002</v>
      </c>
      <c r="B272" s="25" t="s">
        <v>345</v>
      </c>
      <c r="C272" s="26">
        <v>7</v>
      </c>
      <c r="D272" s="26" t="s">
        <v>47</v>
      </c>
      <c r="E272" s="26" t="s">
        <v>38</v>
      </c>
      <c r="F272" s="26" t="s">
        <v>137</v>
      </c>
      <c r="G272" s="26" t="s">
        <v>149</v>
      </c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" customHeight="1" x14ac:dyDescent="0.25">
      <c r="A273" s="13">
        <v>1135</v>
      </c>
      <c r="B273" s="25" t="s">
        <v>346</v>
      </c>
      <c r="C273" s="26">
        <v>0</v>
      </c>
      <c r="D273" s="26" t="s">
        <v>347</v>
      </c>
      <c r="E273" s="26" t="s">
        <v>17</v>
      </c>
      <c r="F273" s="26" t="s">
        <v>18</v>
      </c>
      <c r="G273" s="26" t="s">
        <v>19</v>
      </c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" customHeight="1" x14ac:dyDescent="0.25">
      <c r="A274" s="13">
        <v>1136</v>
      </c>
      <c r="B274" s="23" t="s">
        <v>348</v>
      </c>
      <c r="C274" s="24">
        <v>0</v>
      </c>
      <c r="D274" s="24" t="s">
        <v>347</v>
      </c>
      <c r="E274" s="24" t="s">
        <v>17</v>
      </c>
      <c r="F274" s="24" t="s">
        <v>18</v>
      </c>
      <c r="G274" s="24" t="s">
        <v>19</v>
      </c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" customHeight="1" x14ac:dyDescent="0.25">
      <c r="A275" s="13">
        <v>1137</v>
      </c>
      <c r="B275" s="25" t="s">
        <v>349</v>
      </c>
      <c r="C275" s="26">
        <v>1</v>
      </c>
      <c r="D275" s="26" t="s">
        <v>347</v>
      </c>
      <c r="E275" s="26" t="s">
        <v>17</v>
      </c>
      <c r="F275" s="26" t="s">
        <v>18</v>
      </c>
      <c r="G275" s="26" t="s">
        <v>19</v>
      </c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" customHeight="1" x14ac:dyDescent="0.25">
      <c r="A276" s="13">
        <v>1138</v>
      </c>
      <c r="B276" s="23" t="s">
        <v>350</v>
      </c>
      <c r="C276" s="24">
        <v>1</v>
      </c>
      <c r="D276" s="24" t="s">
        <v>347</v>
      </c>
      <c r="E276" s="24" t="s">
        <v>17</v>
      </c>
      <c r="F276" s="24" t="s">
        <v>18</v>
      </c>
      <c r="G276" s="24" t="s">
        <v>19</v>
      </c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" customHeight="1" x14ac:dyDescent="0.25">
      <c r="A277" s="13">
        <v>1139</v>
      </c>
      <c r="B277" s="25" t="s">
        <v>351</v>
      </c>
      <c r="C277" s="26">
        <v>2</v>
      </c>
      <c r="D277" s="26" t="s">
        <v>347</v>
      </c>
      <c r="E277" s="26" t="s">
        <v>17</v>
      </c>
      <c r="F277" s="26" t="s">
        <v>18</v>
      </c>
      <c r="G277" s="26" t="s">
        <v>19</v>
      </c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" customHeight="1" x14ac:dyDescent="0.25">
      <c r="A278" s="13">
        <v>1140</v>
      </c>
      <c r="B278" s="23" t="s">
        <v>352</v>
      </c>
      <c r="C278" s="24">
        <v>3</v>
      </c>
      <c r="D278" s="24" t="s">
        <v>347</v>
      </c>
      <c r="E278" s="24" t="s">
        <v>17</v>
      </c>
      <c r="F278" s="24" t="s">
        <v>18</v>
      </c>
      <c r="G278" s="24" t="s">
        <v>19</v>
      </c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" customHeight="1" x14ac:dyDescent="0.25">
      <c r="A279" s="13">
        <v>1141</v>
      </c>
      <c r="B279" s="25" t="s">
        <v>353</v>
      </c>
      <c r="C279" s="26">
        <v>4</v>
      </c>
      <c r="D279" s="26" t="s">
        <v>347</v>
      </c>
      <c r="E279" s="26" t="s">
        <v>17</v>
      </c>
      <c r="F279" s="26" t="s">
        <v>18</v>
      </c>
      <c r="G279" s="26" t="s">
        <v>19</v>
      </c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" customHeight="1" x14ac:dyDescent="0.25">
      <c r="A280" s="13">
        <v>1142</v>
      </c>
      <c r="B280" s="23" t="s">
        <v>354</v>
      </c>
      <c r="C280" s="24">
        <v>4</v>
      </c>
      <c r="D280" s="24" t="s">
        <v>347</v>
      </c>
      <c r="E280" s="24" t="s">
        <v>17</v>
      </c>
      <c r="F280" s="24" t="s">
        <v>18</v>
      </c>
      <c r="G280" s="24" t="s">
        <v>19</v>
      </c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" customHeight="1" x14ac:dyDescent="0.25">
      <c r="A281" s="13">
        <v>1143</v>
      </c>
      <c r="B281" s="25" t="s">
        <v>355</v>
      </c>
      <c r="C281" s="26">
        <v>4</v>
      </c>
      <c r="D281" s="26" t="s">
        <v>347</v>
      </c>
      <c r="E281" s="26" t="s">
        <v>17</v>
      </c>
      <c r="F281" s="26" t="s">
        <v>18</v>
      </c>
      <c r="G281" s="26" t="s">
        <v>19</v>
      </c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" customHeight="1" x14ac:dyDescent="0.25">
      <c r="A282" s="13">
        <v>1144</v>
      </c>
      <c r="B282" s="23" t="s">
        <v>356</v>
      </c>
      <c r="C282" s="24">
        <v>0</v>
      </c>
      <c r="D282" s="24" t="s">
        <v>347</v>
      </c>
      <c r="E282" s="24" t="s">
        <v>38</v>
      </c>
      <c r="F282" s="24" t="s">
        <v>18</v>
      </c>
      <c r="G282" s="24" t="s">
        <v>39</v>
      </c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" customHeight="1" x14ac:dyDescent="0.25">
      <c r="A283" s="13">
        <v>1145</v>
      </c>
      <c r="B283" s="25" t="s">
        <v>357</v>
      </c>
      <c r="C283" s="26">
        <v>0</v>
      </c>
      <c r="D283" s="26" t="s">
        <v>347</v>
      </c>
      <c r="E283" s="26" t="s">
        <v>38</v>
      </c>
      <c r="F283" s="26" t="s">
        <v>18</v>
      </c>
      <c r="G283" s="26" t="s">
        <v>39</v>
      </c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" customHeight="1" x14ac:dyDescent="0.25">
      <c r="A284" s="13">
        <v>1146</v>
      </c>
      <c r="B284" s="23" t="s">
        <v>358</v>
      </c>
      <c r="C284" s="24">
        <v>2</v>
      </c>
      <c r="D284" s="24" t="s">
        <v>347</v>
      </c>
      <c r="E284" s="24" t="s">
        <v>38</v>
      </c>
      <c r="F284" s="24" t="s">
        <v>18</v>
      </c>
      <c r="G284" s="24" t="s">
        <v>39</v>
      </c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" customHeight="1" x14ac:dyDescent="0.25">
      <c r="A285" s="13">
        <v>1147</v>
      </c>
      <c r="B285" s="25" t="s">
        <v>359</v>
      </c>
      <c r="C285" s="26">
        <v>2</v>
      </c>
      <c r="D285" s="26" t="s">
        <v>347</v>
      </c>
      <c r="E285" s="26" t="s">
        <v>38</v>
      </c>
      <c r="F285" s="26" t="s">
        <v>18</v>
      </c>
      <c r="G285" s="26" t="s">
        <v>39</v>
      </c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" customHeight="1" x14ac:dyDescent="0.25">
      <c r="A286" s="13">
        <v>1148</v>
      </c>
      <c r="B286" s="23" t="s">
        <v>360</v>
      </c>
      <c r="C286" s="24">
        <v>2</v>
      </c>
      <c r="D286" s="24" t="s">
        <v>347</v>
      </c>
      <c r="E286" s="24" t="s">
        <v>38</v>
      </c>
      <c r="F286" s="24" t="s">
        <v>18</v>
      </c>
      <c r="G286" s="24" t="s">
        <v>39</v>
      </c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" customHeight="1" x14ac:dyDescent="0.25">
      <c r="A287" s="13">
        <v>1149</v>
      </c>
      <c r="B287" s="25" t="s">
        <v>361</v>
      </c>
      <c r="C287" s="26">
        <v>4</v>
      </c>
      <c r="D287" s="26" t="s">
        <v>347</v>
      </c>
      <c r="E287" s="26" t="s">
        <v>38</v>
      </c>
      <c r="F287" s="26" t="s">
        <v>18</v>
      </c>
      <c r="G287" s="26" t="s">
        <v>39</v>
      </c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" customHeight="1" x14ac:dyDescent="0.25">
      <c r="A288" s="13">
        <v>1150</v>
      </c>
      <c r="B288" s="23" t="s">
        <v>362</v>
      </c>
      <c r="C288" s="24">
        <v>4</v>
      </c>
      <c r="D288" s="24" t="s">
        <v>347</v>
      </c>
      <c r="E288" s="24" t="s">
        <v>38</v>
      </c>
      <c r="F288" s="24" t="s">
        <v>18</v>
      </c>
      <c r="G288" s="24" t="s">
        <v>39</v>
      </c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" customHeight="1" x14ac:dyDescent="0.25">
      <c r="A289" s="13">
        <v>1151</v>
      </c>
      <c r="B289" s="25" t="s">
        <v>363</v>
      </c>
      <c r="C289" s="26">
        <v>4</v>
      </c>
      <c r="D289" s="26" t="s">
        <v>347</v>
      </c>
      <c r="E289" s="26" t="s">
        <v>38</v>
      </c>
      <c r="F289" s="26" t="s">
        <v>18</v>
      </c>
      <c r="G289" s="26" t="s">
        <v>39</v>
      </c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" customHeight="1" x14ac:dyDescent="0.25">
      <c r="A290" s="13">
        <v>1152</v>
      </c>
      <c r="B290" s="23" t="s">
        <v>364</v>
      </c>
      <c r="C290" s="24">
        <v>6</v>
      </c>
      <c r="D290" s="24" t="s">
        <v>347</v>
      </c>
      <c r="E290" s="24" t="s">
        <v>17</v>
      </c>
      <c r="F290" s="24" t="s">
        <v>52</v>
      </c>
      <c r="G290" s="24" t="s">
        <v>53</v>
      </c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" customHeight="1" x14ac:dyDescent="0.25">
      <c r="A291" s="13">
        <v>1153</v>
      </c>
      <c r="B291" s="25" t="s">
        <v>365</v>
      </c>
      <c r="C291" s="26">
        <v>5</v>
      </c>
      <c r="D291" s="26" t="s">
        <v>347</v>
      </c>
      <c r="E291" s="26" t="s">
        <v>38</v>
      </c>
      <c r="F291" s="26" t="s">
        <v>52</v>
      </c>
      <c r="G291" s="26" t="s">
        <v>57</v>
      </c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" customHeight="1" x14ac:dyDescent="0.25">
      <c r="A292" s="13">
        <v>1154</v>
      </c>
      <c r="B292" s="23" t="s">
        <v>366</v>
      </c>
      <c r="C292" s="24">
        <v>5</v>
      </c>
      <c r="D292" s="24" t="s">
        <v>347</v>
      </c>
      <c r="E292" s="24" t="s">
        <v>38</v>
      </c>
      <c r="F292" s="24" t="s">
        <v>52</v>
      </c>
      <c r="G292" s="24" t="s">
        <v>57</v>
      </c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" customHeight="1" x14ac:dyDescent="0.25">
      <c r="A293" s="13">
        <v>1155</v>
      </c>
      <c r="B293" s="25" t="s">
        <v>367</v>
      </c>
      <c r="C293" s="26">
        <v>5</v>
      </c>
      <c r="D293" s="26" t="s">
        <v>347</v>
      </c>
      <c r="E293" s="26" t="s">
        <v>38</v>
      </c>
      <c r="F293" s="26" t="s">
        <v>52</v>
      </c>
      <c r="G293" s="26" t="s">
        <v>57</v>
      </c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" customHeight="1" x14ac:dyDescent="0.25">
      <c r="A294" s="13">
        <v>1156</v>
      </c>
      <c r="B294" s="23" t="s">
        <v>368</v>
      </c>
      <c r="C294" s="24">
        <v>8</v>
      </c>
      <c r="D294" s="24" t="s">
        <v>347</v>
      </c>
      <c r="E294" s="24" t="s">
        <v>38</v>
      </c>
      <c r="F294" s="24" t="s">
        <v>137</v>
      </c>
      <c r="G294" s="24" t="s">
        <v>149</v>
      </c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" customHeight="1" x14ac:dyDescent="0.25">
      <c r="A295" s="13">
        <v>1165</v>
      </c>
      <c r="B295" s="25" t="s">
        <v>369</v>
      </c>
      <c r="C295" s="28">
        <v>0</v>
      </c>
      <c r="D295" s="26" t="s">
        <v>72</v>
      </c>
      <c r="E295" s="28" t="s">
        <v>17</v>
      </c>
      <c r="F295" s="26" t="s">
        <v>18</v>
      </c>
      <c r="G295" s="26" t="s">
        <v>19</v>
      </c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" customHeight="1" x14ac:dyDescent="0.25">
      <c r="A296" s="13">
        <v>1166</v>
      </c>
      <c r="B296" s="23" t="s">
        <v>370</v>
      </c>
      <c r="C296" s="27">
        <v>0</v>
      </c>
      <c r="D296" s="24" t="s">
        <v>72</v>
      </c>
      <c r="E296" s="27" t="s">
        <v>17</v>
      </c>
      <c r="F296" s="24" t="s">
        <v>18</v>
      </c>
      <c r="G296" s="24" t="s">
        <v>19</v>
      </c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" customHeight="1" x14ac:dyDescent="0.25">
      <c r="A297" s="13">
        <v>1167</v>
      </c>
      <c r="B297" s="25" t="s">
        <v>371</v>
      </c>
      <c r="C297" s="28">
        <v>0</v>
      </c>
      <c r="D297" s="26" t="s">
        <v>72</v>
      </c>
      <c r="E297" s="28" t="s">
        <v>17</v>
      </c>
      <c r="F297" s="26" t="s">
        <v>18</v>
      </c>
      <c r="G297" s="26" t="s">
        <v>19</v>
      </c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" customHeight="1" x14ac:dyDescent="0.25">
      <c r="A298" s="13">
        <v>1168</v>
      </c>
      <c r="B298" s="23" t="s">
        <v>372</v>
      </c>
      <c r="C298" s="27">
        <v>0</v>
      </c>
      <c r="D298" s="24" t="s">
        <v>72</v>
      </c>
      <c r="E298" s="27" t="s">
        <v>17</v>
      </c>
      <c r="F298" s="24" t="s">
        <v>18</v>
      </c>
      <c r="G298" s="24" t="s">
        <v>19</v>
      </c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" customHeight="1" x14ac:dyDescent="0.25">
      <c r="A299" s="13">
        <v>1169</v>
      </c>
      <c r="B299" s="25" t="s">
        <v>373</v>
      </c>
      <c r="C299" s="28">
        <v>0</v>
      </c>
      <c r="D299" s="26" t="s">
        <v>72</v>
      </c>
      <c r="E299" s="28" t="s">
        <v>17</v>
      </c>
      <c r="F299" s="26" t="s">
        <v>18</v>
      </c>
      <c r="G299" s="26" t="s">
        <v>19</v>
      </c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" customHeight="1" x14ac:dyDescent="0.25">
      <c r="A300" s="13">
        <v>1170</v>
      </c>
      <c r="B300" s="23" t="s">
        <v>374</v>
      </c>
      <c r="C300" s="27">
        <v>1</v>
      </c>
      <c r="D300" s="24" t="s">
        <v>72</v>
      </c>
      <c r="E300" s="27" t="s">
        <v>17</v>
      </c>
      <c r="F300" s="24" t="s">
        <v>18</v>
      </c>
      <c r="G300" s="24" t="s">
        <v>19</v>
      </c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" customHeight="1" x14ac:dyDescent="0.25">
      <c r="A301" s="13">
        <v>1171</v>
      </c>
      <c r="B301" s="25" t="s">
        <v>375</v>
      </c>
      <c r="C301" s="28">
        <v>1</v>
      </c>
      <c r="D301" s="26" t="s">
        <v>72</v>
      </c>
      <c r="E301" s="28" t="s">
        <v>17</v>
      </c>
      <c r="F301" s="26" t="s">
        <v>18</v>
      </c>
      <c r="G301" s="26" t="s">
        <v>19</v>
      </c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" customHeight="1" x14ac:dyDescent="0.25">
      <c r="A302" s="13">
        <v>1172</v>
      </c>
      <c r="B302" s="23" t="s">
        <v>376</v>
      </c>
      <c r="C302" s="27">
        <v>1</v>
      </c>
      <c r="D302" s="24" t="s">
        <v>72</v>
      </c>
      <c r="E302" s="27" t="s">
        <v>17</v>
      </c>
      <c r="F302" s="24" t="s">
        <v>18</v>
      </c>
      <c r="G302" s="24" t="s">
        <v>19</v>
      </c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" customHeight="1" x14ac:dyDescent="0.25">
      <c r="A303" s="13">
        <v>1173</v>
      </c>
      <c r="B303" s="25" t="s">
        <v>377</v>
      </c>
      <c r="C303" s="28">
        <v>1</v>
      </c>
      <c r="D303" s="26" t="s">
        <v>72</v>
      </c>
      <c r="E303" s="28" t="s">
        <v>17</v>
      </c>
      <c r="F303" s="26" t="s">
        <v>18</v>
      </c>
      <c r="G303" s="26" t="s">
        <v>19</v>
      </c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" customHeight="1" x14ac:dyDescent="0.25">
      <c r="A304" s="13">
        <v>1174</v>
      </c>
      <c r="B304" s="23" t="s">
        <v>378</v>
      </c>
      <c r="C304" s="27">
        <v>1</v>
      </c>
      <c r="D304" s="24" t="s">
        <v>72</v>
      </c>
      <c r="E304" s="27" t="s">
        <v>17</v>
      </c>
      <c r="F304" s="24" t="s">
        <v>18</v>
      </c>
      <c r="G304" s="24" t="s">
        <v>19</v>
      </c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" customHeight="1" x14ac:dyDescent="0.25">
      <c r="A305" s="13">
        <v>1175</v>
      </c>
      <c r="B305" s="25" t="s">
        <v>379</v>
      </c>
      <c r="C305" s="28">
        <v>2</v>
      </c>
      <c r="D305" s="26" t="s">
        <v>72</v>
      </c>
      <c r="E305" s="28" t="s">
        <v>17</v>
      </c>
      <c r="F305" s="26" t="s">
        <v>18</v>
      </c>
      <c r="G305" s="26" t="s">
        <v>19</v>
      </c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" customHeight="1" x14ac:dyDescent="0.25">
      <c r="A306" s="13">
        <v>1176</v>
      </c>
      <c r="B306" s="23" t="s">
        <v>380</v>
      </c>
      <c r="C306" s="27">
        <v>2</v>
      </c>
      <c r="D306" s="24" t="s">
        <v>72</v>
      </c>
      <c r="E306" s="27" t="s">
        <v>17</v>
      </c>
      <c r="F306" s="24" t="s">
        <v>18</v>
      </c>
      <c r="G306" s="24" t="s">
        <v>19</v>
      </c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" customHeight="1" x14ac:dyDescent="0.25">
      <c r="A307" s="13">
        <v>1177</v>
      </c>
      <c r="B307" s="25" t="s">
        <v>381</v>
      </c>
      <c r="C307" s="28">
        <v>2</v>
      </c>
      <c r="D307" s="26" t="s">
        <v>72</v>
      </c>
      <c r="E307" s="28" t="s">
        <v>17</v>
      </c>
      <c r="F307" s="26" t="s">
        <v>18</v>
      </c>
      <c r="G307" s="26" t="s">
        <v>19</v>
      </c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" customHeight="1" x14ac:dyDescent="0.25">
      <c r="A308" s="13">
        <v>1178</v>
      </c>
      <c r="B308" s="23" t="s">
        <v>382</v>
      </c>
      <c r="C308" s="27">
        <v>2</v>
      </c>
      <c r="D308" s="24" t="s">
        <v>72</v>
      </c>
      <c r="E308" s="27" t="s">
        <v>17</v>
      </c>
      <c r="F308" s="24" t="s">
        <v>18</v>
      </c>
      <c r="G308" s="24" t="s">
        <v>19</v>
      </c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" customHeight="1" x14ac:dyDescent="0.25">
      <c r="A309" s="13">
        <v>1179</v>
      </c>
      <c r="B309" s="25" t="s">
        <v>383</v>
      </c>
      <c r="C309" s="28">
        <v>2</v>
      </c>
      <c r="D309" s="26" t="s">
        <v>72</v>
      </c>
      <c r="E309" s="28" t="s">
        <v>17</v>
      </c>
      <c r="F309" s="26" t="s">
        <v>18</v>
      </c>
      <c r="G309" s="26" t="s">
        <v>19</v>
      </c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" customHeight="1" x14ac:dyDescent="0.25">
      <c r="A310" s="13">
        <v>1180</v>
      </c>
      <c r="B310" s="23" t="s">
        <v>384</v>
      </c>
      <c r="C310" s="27">
        <v>2</v>
      </c>
      <c r="D310" s="24" t="s">
        <v>72</v>
      </c>
      <c r="E310" s="27" t="s">
        <v>17</v>
      </c>
      <c r="F310" s="24" t="s">
        <v>18</v>
      </c>
      <c r="G310" s="24" t="s">
        <v>19</v>
      </c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" customHeight="1" x14ac:dyDescent="0.25">
      <c r="A311" s="13">
        <v>1181</v>
      </c>
      <c r="B311" s="25" t="s">
        <v>385</v>
      </c>
      <c r="C311" s="28">
        <v>2</v>
      </c>
      <c r="D311" s="26" t="s">
        <v>72</v>
      </c>
      <c r="E311" s="28" t="s">
        <v>17</v>
      </c>
      <c r="F311" s="26" t="s">
        <v>18</v>
      </c>
      <c r="G311" s="26" t="s">
        <v>19</v>
      </c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" customHeight="1" x14ac:dyDescent="0.25">
      <c r="A312" s="13">
        <v>1182</v>
      </c>
      <c r="B312" s="23" t="s">
        <v>386</v>
      </c>
      <c r="C312" s="27">
        <v>2</v>
      </c>
      <c r="D312" s="24" t="s">
        <v>72</v>
      </c>
      <c r="E312" s="27" t="s">
        <v>17</v>
      </c>
      <c r="F312" s="24" t="s">
        <v>18</v>
      </c>
      <c r="G312" s="24" t="s">
        <v>19</v>
      </c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" customHeight="1" x14ac:dyDescent="0.25">
      <c r="A313" s="13">
        <v>1183</v>
      </c>
      <c r="B313" s="25" t="s">
        <v>387</v>
      </c>
      <c r="C313" s="28">
        <v>3</v>
      </c>
      <c r="D313" s="26" t="s">
        <v>72</v>
      </c>
      <c r="E313" s="28" t="s">
        <v>17</v>
      </c>
      <c r="F313" s="26" t="s">
        <v>18</v>
      </c>
      <c r="G313" s="26" t="s">
        <v>19</v>
      </c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" customHeight="1" x14ac:dyDescent="0.25">
      <c r="A314" s="13">
        <v>1184</v>
      </c>
      <c r="B314" s="23" t="s">
        <v>388</v>
      </c>
      <c r="C314" s="27">
        <v>3</v>
      </c>
      <c r="D314" s="24" t="s">
        <v>72</v>
      </c>
      <c r="E314" s="27" t="s">
        <v>17</v>
      </c>
      <c r="F314" s="24" t="s">
        <v>18</v>
      </c>
      <c r="G314" s="24" t="s">
        <v>19</v>
      </c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" customHeight="1" x14ac:dyDescent="0.25">
      <c r="A315" s="13">
        <v>1185</v>
      </c>
      <c r="B315" s="25" t="s">
        <v>389</v>
      </c>
      <c r="C315" s="28">
        <v>3</v>
      </c>
      <c r="D315" s="26" t="s">
        <v>72</v>
      </c>
      <c r="E315" s="28" t="s">
        <v>17</v>
      </c>
      <c r="F315" s="26" t="s">
        <v>18</v>
      </c>
      <c r="G315" s="26" t="s">
        <v>19</v>
      </c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" customHeight="1" x14ac:dyDescent="0.25">
      <c r="A316" s="13">
        <v>1186</v>
      </c>
      <c r="B316" s="23" t="s">
        <v>390</v>
      </c>
      <c r="C316" s="27">
        <v>3</v>
      </c>
      <c r="D316" s="24" t="s">
        <v>72</v>
      </c>
      <c r="E316" s="27" t="s">
        <v>17</v>
      </c>
      <c r="F316" s="24" t="s">
        <v>18</v>
      </c>
      <c r="G316" s="24" t="s">
        <v>19</v>
      </c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" customHeight="1" x14ac:dyDescent="0.25">
      <c r="A317" s="13">
        <v>1187</v>
      </c>
      <c r="B317" s="25" t="s">
        <v>391</v>
      </c>
      <c r="C317" s="28">
        <v>3</v>
      </c>
      <c r="D317" s="26" t="s">
        <v>72</v>
      </c>
      <c r="E317" s="28" t="s">
        <v>17</v>
      </c>
      <c r="F317" s="26" t="s">
        <v>18</v>
      </c>
      <c r="G317" s="26" t="s">
        <v>19</v>
      </c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" customHeight="1" x14ac:dyDescent="0.25">
      <c r="A318" s="13">
        <v>1188</v>
      </c>
      <c r="B318" s="23" t="s">
        <v>392</v>
      </c>
      <c r="C318" s="27">
        <v>3</v>
      </c>
      <c r="D318" s="24" t="s">
        <v>72</v>
      </c>
      <c r="E318" s="27" t="s">
        <v>17</v>
      </c>
      <c r="F318" s="24" t="s">
        <v>18</v>
      </c>
      <c r="G318" s="24" t="s">
        <v>19</v>
      </c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" customHeight="1" x14ac:dyDescent="0.25">
      <c r="A319" s="13">
        <v>1189</v>
      </c>
      <c r="B319" s="25" t="s">
        <v>393</v>
      </c>
      <c r="C319" s="28">
        <v>4</v>
      </c>
      <c r="D319" s="26" t="s">
        <v>72</v>
      </c>
      <c r="E319" s="28" t="s">
        <v>17</v>
      </c>
      <c r="F319" s="26" t="s">
        <v>18</v>
      </c>
      <c r="G319" s="26" t="s">
        <v>19</v>
      </c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" customHeight="1" x14ac:dyDescent="0.25">
      <c r="A320" s="13">
        <v>1190</v>
      </c>
      <c r="B320" s="23" t="s">
        <v>394</v>
      </c>
      <c r="C320" s="27">
        <v>4</v>
      </c>
      <c r="D320" s="24" t="s">
        <v>72</v>
      </c>
      <c r="E320" s="27" t="s">
        <v>17</v>
      </c>
      <c r="F320" s="24" t="s">
        <v>18</v>
      </c>
      <c r="G320" s="24" t="s">
        <v>19</v>
      </c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" customHeight="1" x14ac:dyDescent="0.25">
      <c r="A321" s="13">
        <v>1191</v>
      </c>
      <c r="B321" s="25" t="s">
        <v>395</v>
      </c>
      <c r="C321" s="28">
        <v>4</v>
      </c>
      <c r="D321" s="26" t="s">
        <v>72</v>
      </c>
      <c r="E321" s="28" t="s">
        <v>17</v>
      </c>
      <c r="F321" s="26" t="s">
        <v>18</v>
      </c>
      <c r="G321" s="26" t="s">
        <v>19</v>
      </c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" customHeight="1" x14ac:dyDescent="0.25">
      <c r="A322" s="13">
        <v>1192</v>
      </c>
      <c r="B322" s="23" t="s">
        <v>396</v>
      </c>
      <c r="C322" s="27">
        <v>0</v>
      </c>
      <c r="D322" s="24" t="s">
        <v>72</v>
      </c>
      <c r="E322" s="27" t="s">
        <v>38</v>
      </c>
      <c r="F322" s="24" t="s">
        <v>18</v>
      </c>
      <c r="G322" s="24" t="s">
        <v>39</v>
      </c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" customHeight="1" x14ac:dyDescent="0.25">
      <c r="A323" s="13">
        <v>1193</v>
      </c>
      <c r="B323" s="25" t="s">
        <v>397</v>
      </c>
      <c r="C323" s="28">
        <v>0</v>
      </c>
      <c r="D323" s="26" t="s">
        <v>72</v>
      </c>
      <c r="E323" s="28" t="s">
        <v>38</v>
      </c>
      <c r="F323" s="26" t="s">
        <v>18</v>
      </c>
      <c r="G323" s="26" t="s">
        <v>39</v>
      </c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" customHeight="1" x14ac:dyDescent="0.25">
      <c r="A324" s="13">
        <v>1194</v>
      </c>
      <c r="B324" s="23" t="s">
        <v>398</v>
      </c>
      <c r="C324" s="27">
        <v>0</v>
      </c>
      <c r="D324" s="24" t="s">
        <v>72</v>
      </c>
      <c r="E324" s="27" t="s">
        <v>38</v>
      </c>
      <c r="F324" s="24" t="s">
        <v>18</v>
      </c>
      <c r="G324" s="24" t="s">
        <v>39</v>
      </c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" customHeight="1" x14ac:dyDescent="0.25">
      <c r="A325" s="13">
        <v>1195</v>
      </c>
      <c r="B325" s="25" t="s">
        <v>399</v>
      </c>
      <c r="C325" s="28">
        <v>0</v>
      </c>
      <c r="D325" s="26" t="s">
        <v>72</v>
      </c>
      <c r="E325" s="28" t="s">
        <v>38</v>
      </c>
      <c r="F325" s="26" t="s">
        <v>18</v>
      </c>
      <c r="G325" s="26" t="s">
        <v>39</v>
      </c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" customHeight="1" x14ac:dyDescent="0.25">
      <c r="A326" s="13">
        <v>1196</v>
      </c>
      <c r="B326" s="23" t="s">
        <v>400</v>
      </c>
      <c r="C326" s="27">
        <v>1</v>
      </c>
      <c r="D326" s="24" t="s">
        <v>72</v>
      </c>
      <c r="E326" s="27" t="s">
        <v>38</v>
      </c>
      <c r="F326" s="24" t="s">
        <v>18</v>
      </c>
      <c r="G326" s="24" t="s">
        <v>39</v>
      </c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" customHeight="1" x14ac:dyDescent="0.25">
      <c r="A327" s="13">
        <v>1197</v>
      </c>
      <c r="B327" s="25" t="s">
        <v>401</v>
      </c>
      <c r="C327" s="28">
        <v>1</v>
      </c>
      <c r="D327" s="26" t="s">
        <v>72</v>
      </c>
      <c r="E327" s="28" t="s">
        <v>38</v>
      </c>
      <c r="F327" s="26" t="s">
        <v>18</v>
      </c>
      <c r="G327" s="26" t="s">
        <v>39</v>
      </c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" customHeight="1" x14ac:dyDescent="0.25">
      <c r="A328" s="13">
        <v>1198</v>
      </c>
      <c r="B328" s="23" t="s">
        <v>402</v>
      </c>
      <c r="C328" s="27">
        <v>1</v>
      </c>
      <c r="D328" s="24" t="s">
        <v>72</v>
      </c>
      <c r="E328" s="27" t="s">
        <v>38</v>
      </c>
      <c r="F328" s="24" t="s">
        <v>18</v>
      </c>
      <c r="G328" s="24" t="s">
        <v>39</v>
      </c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" customHeight="1" x14ac:dyDescent="0.25">
      <c r="A329" s="13">
        <v>1199</v>
      </c>
      <c r="B329" s="25" t="s">
        <v>403</v>
      </c>
      <c r="C329" s="28">
        <v>1</v>
      </c>
      <c r="D329" s="26" t="s">
        <v>72</v>
      </c>
      <c r="E329" s="28" t="s">
        <v>38</v>
      </c>
      <c r="F329" s="26" t="s">
        <v>18</v>
      </c>
      <c r="G329" s="26" t="s">
        <v>39</v>
      </c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" customHeight="1" x14ac:dyDescent="0.25">
      <c r="A330" s="13">
        <v>1200</v>
      </c>
      <c r="B330" s="23" t="s">
        <v>404</v>
      </c>
      <c r="C330" s="27">
        <v>1</v>
      </c>
      <c r="D330" s="24" t="s">
        <v>72</v>
      </c>
      <c r="E330" s="27" t="s">
        <v>38</v>
      </c>
      <c r="F330" s="24" t="s">
        <v>18</v>
      </c>
      <c r="G330" s="24" t="s">
        <v>39</v>
      </c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" customHeight="1" x14ac:dyDescent="0.25">
      <c r="A331" s="13">
        <v>1201</v>
      </c>
      <c r="B331" s="25" t="s">
        <v>405</v>
      </c>
      <c r="C331" s="28">
        <v>1</v>
      </c>
      <c r="D331" s="26" t="s">
        <v>72</v>
      </c>
      <c r="E331" s="28" t="s">
        <v>38</v>
      </c>
      <c r="F331" s="26" t="s">
        <v>18</v>
      </c>
      <c r="G331" s="26" t="s">
        <v>39</v>
      </c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" customHeight="1" x14ac:dyDescent="0.25">
      <c r="A332" s="13">
        <v>1202</v>
      </c>
      <c r="B332" s="23" t="s">
        <v>406</v>
      </c>
      <c r="C332" s="27">
        <v>2</v>
      </c>
      <c r="D332" s="24" t="s">
        <v>72</v>
      </c>
      <c r="E332" s="27" t="s">
        <v>38</v>
      </c>
      <c r="F332" s="24" t="s">
        <v>18</v>
      </c>
      <c r="G332" s="24" t="s">
        <v>39</v>
      </c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" customHeight="1" x14ac:dyDescent="0.25">
      <c r="A333" s="13">
        <v>1203</v>
      </c>
      <c r="B333" s="25" t="s">
        <v>407</v>
      </c>
      <c r="C333" s="28">
        <v>2</v>
      </c>
      <c r="D333" s="26" t="s">
        <v>72</v>
      </c>
      <c r="E333" s="28" t="s">
        <v>38</v>
      </c>
      <c r="F333" s="26" t="s">
        <v>18</v>
      </c>
      <c r="G333" s="26" t="s">
        <v>39</v>
      </c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" customHeight="1" x14ac:dyDescent="0.25">
      <c r="A334" s="13">
        <v>1204</v>
      </c>
      <c r="B334" s="23" t="s">
        <v>408</v>
      </c>
      <c r="C334" s="27">
        <v>3</v>
      </c>
      <c r="D334" s="24" t="s">
        <v>72</v>
      </c>
      <c r="E334" s="27" t="s">
        <v>38</v>
      </c>
      <c r="F334" s="24" t="s">
        <v>18</v>
      </c>
      <c r="G334" s="24" t="s">
        <v>39</v>
      </c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" customHeight="1" x14ac:dyDescent="0.25">
      <c r="A335" s="13">
        <v>1205</v>
      </c>
      <c r="B335" s="25" t="s">
        <v>409</v>
      </c>
      <c r="C335" s="28">
        <v>3</v>
      </c>
      <c r="D335" s="26" t="s">
        <v>72</v>
      </c>
      <c r="E335" s="28" t="s">
        <v>38</v>
      </c>
      <c r="F335" s="26" t="s">
        <v>18</v>
      </c>
      <c r="G335" s="26" t="s">
        <v>39</v>
      </c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" customHeight="1" x14ac:dyDescent="0.25">
      <c r="A336" s="13">
        <v>1206</v>
      </c>
      <c r="B336" s="23" t="s">
        <v>410</v>
      </c>
      <c r="C336" s="27">
        <v>3</v>
      </c>
      <c r="D336" s="24" t="s">
        <v>72</v>
      </c>
      <c r="E336" s="27" t="s">
        <v>38</v>
      </c>
      <c r="F336" s="24" t="s">
        <v>18</v>
      </c>
      <c r="G336" s="24" t="s">
        <v>39</v>
      </c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" customHeight="1" x14ac:dyDescent="0.25">
      <c r="A337" s="13">
        <v>1207</v>
      </c>
      <c r="B337" s="25" t="s">
        <v>411</v>
      </c>
      <c r="C337" s="28">
        <v>3</v>
      </c>
      <c r="D337" s="26" t="s">
        <v>72</v>
      </c>
      <c r="E337" s="28" t="s">
        <v>38</v>
      </c>
      <c r="F337" s="26" t="s">
        <v>18</v>
      </c>
      <c r="G337" s="26" t="s">
        <v>39</v>
      </c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" customHeight="1" x14ac:dyDescent="0.25">
      <c r="A338" s="13">
        <v>1208</v>
      </c>
      <c r="B338" s="23" t="s">
        <v>412</v>
      </c>
      <c r="C338" s="27">
        <v>4</v>
      </c>
      <c r="D338" s="24" t="s">
        <v>72</v>
      </c>
      <c r="E338" s="27" t="s">
        <v>38</v>
      </c>
      <c r="F338" s="24" t="s">
        <v>18</v>
      </c>
      <c r="G338" s="24" t="s">
        <v>39</v>
      </c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" customHeight="1" x14ac:dyDescent="0.25">
      <c r="A339" s="13">
        <v>1209</v>
      </c>
      <c r="B339" s="25" t="s">
        <v>413</v>
      </c>
      <c r="C339" s="28">
        <v>4</v>
      </c>
      <c r="D339" s="26" t="s">
        <v>72</v>
      </c>
      <c r="E339" s="28" t="s">
        <v>38</v>
      </c>
      <c r="F339" s="26" t="s">
        <v>18</v>
      </c>
      <c r="G339" s="26" t="s">
        <v>39</v>
      </c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" customHeight="1" x14ac:dyDescent="0.25">
      <c r="A340" s="13">
        <v>1210</v>
      </c>
      <c r="B340" s="23" t="s">
        <v>414</v>
      </c>
      <c r="C340" s="27">
        <v>4</v>
      </c>
      <c r="D340" s="24" t="s">
        <v>72</v>
      </c>
      <c r="E340" s="27" t="s">
        <v>38</v>
      </c>
      <c r="F340" s="24" t="s">
        <v>18</v>
      </c>
      <c r="G340" s="24" t="s">
        <v>39</v>
      </c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" customHeight="1" x14ac:dyDescent="0.25">
      <c r="A341" s="13">
        <v>1211</v>
      </c>
      <c r="B341" s="25" t="s">
        <v>415</v>
      </c>
      <c r="C341" s="28">
        <v>4</v>
      </c>
      <c r="D341" s="26" t="s">
        <v>72</v>
      </c>
      <c r="E341" s="28" t="s">
        <v>38</v>
      </c>
      <c r="F341" s="26" t="s">
        <v>18</v>
      </c>
      <c r="G341" s="26" t="s">
        <v>39</v>
      </c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" customHeight="1" x14ac:dyDescent="0.25">
      <c r="A342" s="13">
        <v>1212</v>
      </c>
      <c r="B342" s="23" t="s">
        <v>416</v>
      </c>
      <c r="C342" s="27">
        <v>4</v>
      </c>
      <c r="D342" s="24" t="s">
        <v>72</v>
      </c>
      <c r="E342" s="27" t="s">
        <v>38</v>
      </c>
      <c r="F342" s="24" t="s">
        <v>18</v>
      </c>
      <c r="G342" s="24" t="s">
        <v>39</v>
      </c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" customHeight="1" x14ac:dyDescent="0.25">
      <c r="A343" s="13">
        <v>1213</v>
      </c>
      <c r="B343" s="25" t="s">
        <v>417</v>
      </c>
      <c r="C343" s="28">
        <v>5</v>
      </c>
      <c r="D343" s="26" t="s">
        <v>72</v>
      </c>
      <c r="E343" s="28" t="s">
        <v>17</v>
      </c>
      <c r="F343" s="26" t="s">
        <v>52</v>
      </c>
      <c r="G343" s="26" t="s">
        <v>53</v>
      </c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" customHeight="1" x14ac:dyDescent="0.25">
      <c r="A344" s="13">
        <v>1214</v>
      </c>
      <c r="B344" s="23" t="s">
        <v>418</v>
      </c>
      <c r="C344" s="27">
        <v>5</v>
      </c>
      <c r="D344" s="24" t="s">
        <v>72</v>
      </c>
      <c r="E344" s="27" t="s">
        <v>17</v>
      </c>
      <c r="F344" s="24" t="s">
        <v>52</v>
      </c>
      <c r="G344" s="24" t="s">
        <v>53</v>
      </c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" customHeight="1" x14ac:dyDescent="0.25">
      <c r="A345" s="13">
        <v>1215</v>
      </c>
      <c r="B345" s="25" t="s">
        <v>419</v>
      </c>
      <c r="C345" s="28">
        <v>5</v>
      </c>
      <c r="D345" s="26" t="s">
        <v>72</v>
      </c>
      <c r="E345" s="28" t="s">
        <v>17</v>
      </c>
      <c r="F345" s="26" t="s">
        <v>52</v>
      </c>
      <c r="G345" s="26" t="s">
        <v>53</v>
      </c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" customHeight="1" x14ac:dyDescent="0.25">
      <c r="A346" s="13">
        <v>1216</v>
      </c>
      <c r="B346" s="23" t="s">
        <v>420</v>
      </c>
      <c r="C346" s="27">
        <v>5</v>
      </c>
      <c r="D346" s="24" t="s">
        <v>72</v>
      </c>
      <c r="E346" s="27" t="s">
        <v>17</v>
      </c>
      <c r="F346" s="24" t="s">
        <v>52</v>
      </c>
      <c r="G346" s="24" t="s">
        <v>53</v>
      </c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" customHeight="1" x14ac:dyDescent="0.25">
      <c r="A347" s="13">
        <v>1217</v>
      </c>
      <c r="B347" s="25" t="s">
        <v>421</v>
      </c>
      <c r="C347" s="28">
        <v>6</v>
      </c>
      <c r="D347" s="26" t="s">
        <v>72</v>
      </c>
      <c r="E347" s="28" t="s">
        <v>17</v>
      </c>
      <c r="F347" s="26" t="s">
        <v>52</v>
      </c>
      <c r="G347" s="26" t="s">
        <v>53</v>
      </c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" customHeight="1" x14ac:dyDescent="0.25">
      <c r="A348" s="13">
        <v>1218</v>
      </c>
      <c r="B348" s="23" t="s">
        <v>422</v>
      </c>
      <c r="C348" s="27">
        <v>5</v>
      </c>
      <c r="D348" s="24" t="s">
        <v>72</v>
      </c>
      <c r="E348" s="27" t="s">
        <v>38</v>
      </c>
      <c r="F348" s="24" t="s">
        <v>52</v>
      </c>
      <c r="G348" s="24" t="s">
        <v>57</v>
      </c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" customHeight="1" x14ac:dyDescent="0.25">
      <c r="A349" s="13">
        <v>1219</v>
      </c>
      <c r="B349" s="25" t="s">
        <v>423</v>
      </c>
      <c r="C349" s="28">
        <v>5</v>
      </c>
      <c r="D349" s="26" t="s">
        <v>72</v>
      </c>
      <c r="E349" s="28" t="s">
        <v>38</v>
      </c>
      <c r="F349" s="26" t="s">
        <v>52</v>
      </c>
      <c r="G349" s="26" t="s">
        <v>57</v>
      </c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" customHeight="1" x14ac:dyDescent="0.25">
      <c r="A350" s="13">
        <v>1220</v>
      </c>
      <c r="B350" s="23" t="s">
        <v>424</v>
      </c>
      <c r="C350" s="27">
        <v>5</v>
      </c>
      <c r="D350" s="24" t="s">
        <v>72</v>
      </c>
      <c r="E350" s="27" t="s">
        <v>38</v>
      </c>
      <c r="F350" s="24" t="s">
        <v>52</v>
      </c>
      <c r="G350" s="24" t="s">
        <v>57</v>
      </c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" customHeight="1" x14ac:dyDescent="0.25">
      <c r="A351" s="13">
        <v>1221</v>
      </c>
      <c r="B351" s="25" t="s">
        <v>425</v>
      </c>
      <c r="C351" s="28">
        <v>5</v>
      </c>
      <c r="D351" s="26" t="s">
        <v>72</v>
      </c>
      <c r="E351" s="28" t="s">
        <v>38</v>
      </c>
      <c r="F351" s="26" t="s">
        <v>52</v>
      </c>
      <c r="G351" s="26" t="s">
        <v>57</v>
      </c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" customHeight="1" x14ac:dyDescent="0.25">
      <c r="A352" s="13">
        <v>1222</v>
      </c>
      <c r="B352" s="23" t="s">
        <v>426</v>
      </c>
      <c r="C352" s="27">
        <v>5</v>
      </c>
      <c r="D352" s="24" t="s">
        <v>72</v>
      </c>
      <c r="E352" s="27" t="s">
        <v>38</v>
      </c>
      <c r="F352" s="24" t="s">
        <v>52</v>
      </c>
      <c r="G352" s="24" t="s">
        <v>57</v>
      </c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" customHeight="1" x14ac:dyDescent="0.25">
      <c r="A353" s="13">
        <v>1223</v>
      </c>
      <c r="B353" s="25" t="s">
        <v>427</v>
      </c>
      <c r="C353" s="28">
        <v>5</v>
      </c>
      <c r="D353" s="26" t="s">
        <v>72</v>
      </c>
      <c r="E353" s="28" t="s">
        <v>38</v>
      </c>
      <c r="F353" s="26" t="s">
        <v>52</v>
      </c>
      <c r="G353" s="26" t="s">
        <v>57</v>
      </c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" customHeight="1" x14ac:dyDescent="0.25">
      <c r="A354" s="13">
        <v>1224</v>
      </c>
      <c r="B354" s="23" t="s">
        <v>428</v>
      </c>
      <c r="C354" s="27">
        <v>5</v>
      </c>
      <c r="D354" s="24" t="s">
        <v>72</v>
      </c>
      <c r="E354" s="27" t="s">
        <v>38</v>
      </c>
      <c r="F354" s="24" t="s">
        <v>52</v>
      </c>
      <c r="G354" s="24" t="s">
        <v>57</v>
      </c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" customHeight="1" x14ac:dyDescent="0.25">
      <c r="A355" s="13">
        <v>1225</v>
      </c>
      <c r="B355" s="25" t="s">
        <v>429</v>
      </c>
      <c r="C355" s="28">
        <v>5</v>
      </c>
      <c r="D355" s="26" t="s">
        <v>72</v>
      </c>
      <c r="E355" s="28" t="s">
        <v>38</v>
      </c>
      <c r="F355" s="26" t="s">
        <v>52</v>
      </c>
      <c r="G355" s="26" t="s">
        <v>57</v>
      </c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" customHeight="1" x14ac:dyDescent="0.25">
      <c r="A356" s="13">
        <v>1226</v>
      </c>
      <c r="B356" s="23" t="s">
        <v>430</v>
      </c>
      <c r="C356" s="27">
        <v>6</v>
      </c>
      <c r="D356" s="24" t="s">
        <v>72</v>
      </c>
      <c r="E356" s="27" t="s">
        <v>38</v>
      </c>
      <c r="F356" s="24" t="s">
        <v>52</v>
      </c>
      <c r="G356" s="24" t="s">
        <v>57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" customHeight="1" x14ac:dyDescent="0.25">
      <c r="A357" s="13">
        <v>1227</v>
      </c>
      <c r="B357" s="25" t="s">
        <v>431</v>
      </c>
      <c r="C357" s="28">
        <v>6</v>
      </c>
      <c r="D357" s="26" t="s">
        <v>72</v>
      </c>
      <c r="E357" s="28" t="s">
        <v>38</v>
      </c>
      <c r="F357" s="26" t="s">
        <v>52</v>
      </c>
      <c r="G357" s="26" t="s">
        <v>57</v>
      </c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" customHeight="1" x14ac:dyDescent="0.25">
      <c r="A358" s="13">
        <v>1228</v>
      </c>
      <c r="B358" s="23" t="s">
        <v>432</v>
      </c>
      <c r="C358" s="27">
        <v>6</v>
      </c>
      <c r="D358" s="24" t="s">
        <v>72</v>
      </c>
      <c r="E358" s="27" t="s">
        <v>38</v>
      </c>
      <c r="F358" s="24" t="s">
        <v>52</v>
      </c>
      <c r="G358" s="24" t="s">
        <v>57</v>
      </c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" customHeight="1" x14ac:dyDescent="0.25">
      <c r="A359" s="13">
        <v>1229</v>
      </c>
      <c r="B359" s="25" t="s">
        <v>433</v>
      </c>
      <c r="C359" s="28">
        <v>7</v>
      </c>
      <c r="D359" s="26" t="s">
        <v>72</v>
      </c>
      <c r="E359" s="28" t="s">
        <v>17</v>
      </c>
      <c r="F359" s="26" t="s">
        <v>137</v>
      </c>
      <c r="G359" s="26" t="s">
        <v>138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" customHeight="1" x14ac:dyDescent="0.25">
      <c r="A360" s="13">
        <v>1230</v>
      </c>
      <c r="B360" s="23" t="s">
        <v>434</v>
      </c>
      <c r="C360" s="27">
        <v>7</v>
      </c>
      <c r="D360" s="24" t="s">
        <v>72</v>
      </c>
      <c r="E360" s="27" t="s">
        <v>17</v>
      </c>
      <c r="F360" s="24" t="s">
        <v>137</v>
      </c>
      <c r="G360" s="24" t="s">
        <v>138</v>
      </c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" customHeight="1" x14ac:dyDescent="0.25">
      <c r="A361" s="13">
        <v>1231</v>
      </c>
      <c r="B361" s="25" t="s">
        <v>435</v>
      </c>
      <c r="C361" s="28">
        <v>7</v>
      </c>
      <c r="D361" s="26" t="s">
        <v>72</v>
      </c>
      <c r="E361" s="28" t="s">
        <v>17</v>
      </c>
      <c r="F361" s="26" t="s">
        <v>137</v>
      </c>
      <c r="G361" s="26" t="s">
        <v>138</v>
      </c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" customHeight="1" x14ac:dyDescent="0.25">
      <c r="A362" s="13">
        <v>1232</v>
      </c>
      <c r="B362" s="23" t="s">
        <v>436</v>
      </c>
      <c r="C362" s="27">
        <v>7</v>
      </c>
      <c r="D362" s="24" t="s">
        <v>72</v>
      </c>
      <c r="E362" s="27" t="s">
        <v>17</v>
      </c>
      <c r="F362" s="24" t="s">
        <v>137</v>
      </c>
      <c r="G362" s="24" t="s">
        <v>138</v>
      </c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" customHeight="1" x14ac:dyDescent="0.25">
      <c r="A363" s="13">
        <v>1233</v>
      </c>
      <c r="B363" s="25" t="s">
        <v>437</v>
      </c>
      <c r="C363" s="28">
        <v>8</v>
      </c>
      <c r="D363" s="26" t="s">
        <v>72</v>
      </c>
      <c r="E363" s="28" t="s">
        <v>17</v>
      </c>
      <c r="F363" s="26" t="s">
        <v>137</v>
      </c>
      <c r="G363" s="26" t="s">
        <v>138</v>
      </c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" customHeight="1" x14ac:dyDescent="0.25">
      <c r="A364" s="13">
        <v>1234</v>
      </c>
      <c r="B364" s="23" t="s">
        <v>438</v>
      </c>
      <c r="C364" s="27">
        <v>8</v>
      </c>
      <c r="D364" s="24" t="s">
        <v>72</v>
      </c>
      <c r="E364" s="27" t="s">
        <v>17</v>
      </c>
      <c r="F364" s="24" t="s">
        <v>137</v>
      </c>
      <c r="G364" s="24" t="s">
        <v>138</v>
      </c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" customHeight="1" x14ac:dyDescent="0.25">
      <c r="A365" s="13">
        <v>1235</v>
      </c>
      <c r="B365" s="25" t="s">
        <v>439</v>
      </c>
      <c r="C365" s="28">
        <v>8</v>
      </c>
      <c r="D365" s="26" t="s">
        <v>72</v>
      </c>
      <c r="E365" s="28" t="s">
        <v>17</v>
      </c>
      <c r="F365" s="26" t="s">
        <v>137</v>
      </c>
      <c r="G365" s="26" t="s">
        <v>138</v>
      </c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" customHeight="1" x14ac:dyDescent="0.25">
      <c r="A366" s="13">
        <v>1236</v>
      </c>
      <c r="B366" s="23" t="s">
        <v>440</v>
      </c>
      <c r="C366" s="27">
        <v>8</v>
      </c>
      <c r="D366" s="24" t="s">
        <v>72</v>
      </c>
      <c r="E366" s="27" t="s">
        <v>17</v>
      </c>
      <c r="F366" s="24" t="s">
        <v>137</v>
      </c>
      <c r="G366" s="24" t="s">
        <v>138</v>
      </c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" customHeight="1" x14ac:dyDescent="0.25">
      <c r="A367" s="13">
        <v>1237</v>
      </c>
      <c r="B367" s="25" t="s">
        <v>441</v>
      </c>
      <c r="C367" s="28">
        <v>8</v>
      </c>
      <c r="D367" s="26" t="s">
        <v>72</v>
      </c>
      <c r="E367" s="28" t="s">
        <v>38</v>
      </c>
      <c r="F367" s="26" t="s">
        <v>137</v>
      </c>
      <c r="G367" s="26" t="s">
        <v>149</v>
      </c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" customHeight="1" x14ac:dyDescent="0.25">
      <c r="A368" s="13">
        <v>1238</v>
      </c>
      <c r="B368" s="23" t="s">
        <v>442</v>
      </c>
      <c r="C368" s="27">
        <v>8</v>
      </c>
      <c r="D368" s="24" t="s">
        <v>72</v>
      </c>
      <c r="E368" s="27" t="s">
        <v>38</v>
      </c>
      <c r="F368" s="24" t="s">
        <v>137</v>
      </c>
      <c r="G368" s="24" t="s">
        <v>149</v>
      </c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" customHeight="1" x14ac:dyDescent="0.25">
      <c r="A369" s="13">
        <v>1239</v>
      </c>
      <c r="B369" s="25" t="s">
        <v>443</v>
      </c>
      <c r="C369" s="28">
        <v>8</v>
      </c>
      <c r="D369" s="26" t="s">
        <v>72</v>
      </c>
      <c r="E369" s="28" t="s">
        <v>38</v>
      </c>
      <c r="F369" s="26" t="s">
        <v>137</v>
      </c>
      <c r="G369" s="26" t="s">
        <v>149</v>
      </c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" customHeight="1" x14ac:dyDescent="0.25">
      <c r="A370" s="13">
        <v>1430</v>
      </c>
      <c r="B370" s="25" t="s">
        <v>444</v>
      </c>
      <c r="C370" s="26">
        <v>3</v>
      </c>
      <c r="D370" s="26" t="s">
        <v>445</v>
      </c>
      <c r="E370" s="26" t="s">
        <v>17</v>
      </c>
      <c r="F370" s="26" t="s">
        <v>18</v>
      </c>
      <c r="G370" s="26" t="s">
        <v>19</v>
      </c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" customHeight="1" x14ac:dyDescent="0.25">
      <c r="A371" s="13">
        <v>1431</v>
      </c>
      <c r="B371" s="23" t="s">
        <v>446</v>
      </c>
      <c r="C371" s="24">
        <v>3</v>
      </c>
      <c r="D371" s="24" t="s">
        <v>445</v>
      </c>
      <c r="E371" s="24" t="s">
        <v>17</v>
      </c>
      <c r="F371" s="24" t="s">
        <v>18</v>
      </c>
      <c r="G371" s="24" t="s">
        <v>19</v>
      </c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" customHeight="1" x14ac:dyDescent="0.25">
      <c r="A372" s="13">
        <v>1432</v>
      </c>
      <c r="B372" s="25" t="s">
        <v>447</v>
      </c>
      <c r="C372" s="26">
        <v>3</v>
      </c>
      <c r="D372" s="26" t="s">
        <v>445</v>
      </c>
      <c r="E372" s="26" t="s">
        <v>17</v>
      </c>
      <c r="F372" s="26" t="s">
        <v>18</v>
      </c>
      <c r="G372" s="26" t="s">
        <v>19</v>
      </c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" customHeight="1" x14ac:dyDescent="0.25">
      <c r="A373" s="13">
        <v>1433</v>
      </c>
      <c r="B373" s="23" t="s">
        <v>448</v>
      </c>
      <c r="C373" s="24">
        <v>3</v>
      </c>
      <c r="D373" s="24" t="s">
        <v>445</v>
      </c>
      <c r="E373" s="24" t="s">
        <v>17</v>
      </c>
      <c r="F373" s="24" t="s">
        <v>18</v>
      </c>
      <c r="G373" s="24" t="s">
        <v>19</v>
      </c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" customHeight="1" x14ac:dyDescent="0.25">
      <c r="A374" s="13">
        <v>1434</v>
      </c>
      <c r="B374" s="25" t="s">
        <v>449</v>
      </c>
      <c r="C374" s="26">
        <v>3</v>
      </c>
      <c r="D374" s="26" t="s">
        <v>445</v>
      </c>
      <c r="E374" s="26" t="s">
        <v>17</v>
      </c>
      <c r="F374" s="26" t="s">
        <v>18</v>
      </c>
      <c r="G374" s="26" t="s">
        <v>19</v>
      </c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" customHeight="1" x14ac:dyDescent="0.25">
      <c r="A375" s="13">
        <v>1435</v>
      </c>
      <c r="B375" s="23" t="s">
        <v>450</v>
      </c>
      <c r="C375" s="24">
        <v>3</v>
      </c>
      <c r="D375" s="24" t="s">
        <v>445</v>
      </c>
      <c r="E375" s="24" t="s">
        <v>17</v>
      </c>
      <c r="F375" s="24" t="s">
        <v>18</v>
      </c>
      <c r="G375" s="24" t="s">
        <v>19</v>
      </c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" customHeight="1" x14ac:dyDescent="0.25">
      <c r="A376" s="13">
        <v>1436</v>
      </c>
      <c r="B376" s="25" t="s">
        <v>451</v>
      </c>
      <c r="C376" s="26">
        <v>3</v>
      </c>
      <c r="D376" s="26" t="s">
        <v>445</v>
      </c>
      <c r="E376" s="26" t="s">
        <v>17</v>
      </c>
      <c r="F376" s="26" t="s">
        <v>18</v>
      </c>
      <c r="G376" s="26" t="s">
        <v>19</v>
      </c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" customHeight="1" x14ac:dyDescent="0.25">
      <c r="A377" s="13">
        <v>1437</v>
      </c>
      <c r="B377" s="23" t="s">
        <v>452</v>
      </c>
      <c r="C377" s="24">
        <v>3</v>
      </c>
      <c r="D377" s="24" t="s">
        <v>445</v>
      </c>
      <c r="E377" s="24" t="s">
        <v>17</v>
      </c>
      <c r="F377" s="24" t="s">
        <v>18</v>
      </c>
      <c r="G377" s="24" t="s">
        <v>19</v>
      </c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" customHeight="1" x14ac:dyDescent="0.25">
      <c r="A378" s="13">
        <v>1438</v>
      </c>
      <c r="B378" s="25" t="s">
        <v>453</v>
      </c>
      <c r="C378" s="26">
        <v>3</v>
      </c>
      <c r="D378" s="26" t="s">
        <v>445</v>
      </c>
      <c r="E378" s="26" t="s">
        <v>17</v>
      </c>
      <c r="F378" s="26" t="s">
        <v>18</v>
      </c>
      <c r="G378" s="26" t="s">
        <v>19</v>
      </c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" customHeight="1" x14ac:dyDescent="0.25">
      <c r="A379" s="13">
        <v>1439</v>
      </c>
      <c r="B379" s="23" t="s">
        <v>454</v>
      </c>
      <c r="C379" s="24">
        <v>3</v>
      </c>
      <c r="D379" s="24" t="s">
        <v>445</v>
      </c>
      <c r="E379" s="24" t="s">
        <v>17</v>
      </c>
      <c r="F379" s="24" t="s">
        <v>18</v>
      </c>
      <c r="G379" s="24" t="s">
        <v>19</v>
      </c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" customHeight="1" x14ac:dyDescent="0.25">
      <c r="A380" s="13">
        <v>1440</v>
      </c>
      <c r="B380" s="25" t="s">
        <v>455</v>
      </c>
      <c r="C380" s="26">
        <v>3</v>
      </c>
      <c r="D380" s="26" t="s">
        <v>445</v>
      </c>
      <c r="E380" s="26" t="s">
        <v>17</v>
      </c>
      <c r="F380" s="26" t="s">
        <v>18</v>
      </c>
      <c r="G380" s="26" t="s">
        <v>19</v>
      </c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" customHeight="1" x14ac:dyDescent="0.25">
      <c r="A381" s="13">
        <v>1441</v>
      </c>
      <c r="B381" s="23" t="s">
        <v>456</v>
      </c>
      <c r="C381" s="24">
        <v>3</v>
      </c>
      <c r="D381" s="24" t="s">
        <v>445</v>
      </c>
      <c r="E381" s="24" t="s">
        <v>17</v>
      </c>
      <c r="F381" s="24" t="s">
        <v>18</v>
      </c>
      <c r="G381" s="24" t="s">
        <v>19</v>
      </c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" customHeight="1" x14ac:dyDescent="0.25">
      <c r="A382" s="13">
        <v>1442</v>
      </c>
      <c r="B382" s="25" t="s">
        <v>457</v>
      </c>
      <c r="C382" s="26">
        <v>3</v>
      </c>
      <c r="D382" s="26" t="s">
        <v>445</v>
      </c>
      <c r="E382" s="26" t="s">
        <v>17</v>
      </c>
      <c r="F382" s="26" t="s">
        <v>18</v>
      </c>
      <c r="G382" s="26" t="s">
        <v>19</v>
      </c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" customHeight="1" x14ac:dyDescent="0.25">
      <c r="A383" s="13">
        <v>1443</v>
      </c>
      <c r="B383" s="23" t="s">
        <v>458</v>
      </c>
      <c r="C383" s="24">
        <v>3</v>
      </c>
      <c r="D383" s="24" t="s">
        <v>445</v>
      </c>
      <c r="E383" s="24" t="s">
        <v>17</v>
      </c>
      <c r="F383" s="24" t="s">
        <v>18</v>
      </c>
      <c r="G383" s="24" t="s">
        <v>19</v>
      </c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" customHeight="1" x14ac:dyDescent="0.25">
      <c r="A384" s="13">
        <v>1444</v>
      </c>
      <c r="B384" s="25" t="s">
        <v>459</v>
      </c>
      <c r="C384" s="26">
        <v>3</v>
      </c>
      <c r="D384" s="26" t="s">
        <v>445</v>
      </c>
      <c r="E384" s="26" t="s">
        <v>17</v>
      </c>
      <c r="F384" s="26" t="s">
        <v>18</v>
      </c>
      <c r="G384" s="26" t="s">
        <v>19</v>
      </c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" customHeight="1" x14ac:dyDescent="0.25">
      <c r="A385" s="13">
        <v>1445</v>
      </c>
      <c r="B385" s="23" t="s">
        <v>460</v>
      </c>
      <c r="C385" s="24">
        <v>4</v>
      </c>
      <c r="D385" s="24" t="s">
        <v>445</v>
      </c>
      <c r="E385" s="24" t="s">
        <v>17</v>
      </c>
      <c r="F385" s="24" t="s">
        <v>18</v>
      </c>
      <c r="G385" s="24" t="s">
        <v>19</v>
      </c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" customHeight="1" x14ac:dyDescent="0.25">
      <c r="A386" s="13">
        <v>1446</v>
      </c>
      <c r="B386" s="25" t="s">
        <v>461</v>
      </c>
      <c r="C386" s="26">
        <v>4</v>
      </c>
      <c r="D386" s="26" t="s">
        <v>445</v>
      </c>
      <c r="E386" s="26" t="s">
        <v>17</v>
      </c>
      <c r="F386" s="26" t="s">
        <v>18</v>
      </c>
      <c r="G386" s="26" t="s">
        <v>19</v>
      </c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" customHeight="1" x14ac:dyDescent="0.25">
      <c r="A387" s="13">
        <v>1447</v>
      </c>
      <c r="B387" s="23" t="s">
        <v>462</v>
      </c>
      <c r="C387" s="24">
        <v>4</v>
      </c>
      <c r="D387" s="24" t="s">
        <v>445</v>
      </c>
      <c r="E387" s="24" t="s">
        <v>17</v>
      </c>
      <c r="F387" s="24" t="s">
        <v>18</v>
      </c>
      <c r="G387" s="24" t="s">
        <v>19</v>
      </c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" customHeight="1" x14ac:dyDescent="0.25">
      <c r="A388" s="13">
        <v>1448</v>
      </c>
      <c r="B388" s="25" t="s">
        <v>463</v>
      </c>
      <c r="C388" s="26">
        <v>4</v>
      </c>
      <c r="D388" s="26" t="s">
        <v>445</v>
      </c>
      <c r="E388" s="26" t="s">
        <v>17</v>
      </c>
      <c r="F388" s="26" t="s">
        <v>18</v>
      </c>
      <c r="G388" s="26" t="s">
        <v>19</v>
      </c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" customHeight="1" x14ac:dyDescent="0.25">
      <c r="A389" s="13">
        <v>1449</v>
      </c>
      <c r="B389" s="23" t="s">
        <v>464</v>
      </c>
      <c r="C389" s="24">
        <v>4</v>
      </c>
      <c r="D389" s="24" t="s">
        <v>445</v>
      </c>
      <c r="E389" s="24" t="s">
        <v>17</v>
      </c>
      <c r="F389" s="24" t="s">
        <v>18</v>
      </c>
      <c r="G389" s="24" t="s">
        <v>19</v>
      </c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" customHeight="1" x14ac:dyDescent="0.25">
      <c r="A390" s="13">
        <v>1450</v>
      </c>
      <c r="B390" s="25" t="s">
        <v>465</v>
      </c>
      <c r="C390" s="26">
        <v>4</v>
      </c>
      <c r="D390" s="26" t="s">
        <v>445</v>
      </c>
      <c r="E390" s="26" t="s">
        <v>17</v>
      </c>
      <c r="F390" s="26" t="s">
        <v>18</v>
      </c>
      <c r="G390" s="26" t="s">
        <v>19</v>
      </c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" customHeight="1" x14ac:dyDescent="0.25">
      <c r="A391" s="13">
        <v>1451</v>
      </c>
      <c r="B391" s="23" t="s">
        <v>466</v>
      </c>
      <c r="C391" s="24">
        <v>4</v>
      </c>
      <c r="D391" s="24" t="s">
        <v>445</v>
      </c>
      <c r="E391" s="24" t="s">
        <v>17</v>
      </c>
      <c r="F391" s="24" t="s">
        <v>18</v>
      </c>
      <c r="G391" s="24" t="s">
        <v>19</v>
      </c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" customHeight="1" x14ac:dyDescent="0.25">
      <c r="A392" s="13">
        <v>1452</v>
      </c>
      <c r="B392" s="25" t="s">
        <v>467</v>
      </c>
      <c r="C392" s="26">
        <v>4</v>
      </c>
      <c r="D392" s="26" t="s">
        <v>445</v>
      </c>
      <c r="E392" s="26" t="s">
        <v>17</v>
      </c>
      <c r="F392" s="26" t="s">
        <v>18</v>
      </c>
      <c r="G392" s="26" t="s">
        <v>19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" customHeight="1" x14ac:dyDescent="0.25">
      <c r="A393" s="13">
        <v>1453</v>
      </c>
      <c r="B393" s="23" t="s">
        <v>468</v>
      </c>
      <c r="C393" s="24">
        <v>4</v>
      </c>
      <c r="D393" s="24" t="s">
        <v>445</v>
      </c>
      <c r="E393" s="24" t="s">
        <v>17</v>
      </c>
      <c r="F393" s="24" t="s">
        <v>18</v>
      </c>
      <c r="G393" s="24" t="s">
        <v>19</v>
      </c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" customHeight="1" x14ac:dyDescent="0.25">
      <c r="A394" s="13">
        <v>1454</v>
      </c>
      <c r="B394" s="25" t="s">
        <v>469</v>
      </c>
      <c r="C394" s="26">
        <v>4</v>
      </c>
      <c r="D394" s="26" t="s">
        <v>445</v>
      </c>
      <c r="E394" s="26" t="s">
        <v>17</v>
      </c>
      <c r="F394" s="26" t="s">
        <v>18</v>
      </c>
      <c r="G394" s="26" t="s">
        <v>19</v>
      </c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" customHeight="1" x14ac:dyDescent="0.25">
      <c r="A395" s="13">
        <v>1455</v>
      </c>
      <c r="B395" s="23" t="s">
        <v>470</v>
      </c>
      <c r="C395" s="24">
        <v>4</v>
      </c>
      <c r="D395" s="24" t="s">
        <v>445</v>
      </c>
      <c r="E395" s="24" t="s">
        <v>17</v>
      </c>
      <c r="F395" s="24" t="s">
        <v>18</v>
      </c>
      <c r="G395" s="24" t="s">
        <v>19</v>
      </c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" customHeight="1" x14ac:dyDescent="0.25">
      <c r="A396" s="13">
        <v>1456</v>
      </c>
      <c r="B396" s="25" t="s">
        <v>471</v>
      </c>
      <c r="C396" s="26">
        <v>4</v>
      </c>
      <c r="D396" s="26" t="s">
        <v>445</v>
      </c>
      <c r="E396" s="26" t="s">
        <v>17</v>
      </c>
      <c r="F396" s="26" t="s">
        <v>18</v>
      </c>
      <c r="G396" s="26" t="s">
        <v>19</v>
      </c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" customHeight="1" x14ac:dyDescent="0.25">
      <c r="A397" s="13">
        <v>1457</v>
      </c>
      <c r="B397" s="23" t="s">
        <v>472</v>
      </c>
      <c r="C397" s="24">
        <v>3</v>
      </c>
      <c r="D397" s="24" t="s">
        <v>445</v>
      </c>
      <c r="E397" s="24" t="s">
        <v>38</v>
      </c>
      <c r="F397" s="24" t="s">
        <v>18</v>
      </c>
      <c r="G397" s="24" t="s">
        <v>39</v>
      </c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" customHeight="1" x14ac:dyDescent="0.25">
      <c r="A398" s="13">
        <v>1458</v>
      </c>
      <c r="B398" s="25" t="s">
        <v>473</v>
      </c>
      <c r="C398" s="26">
        <v>3</v>
      </c>
      <c r="D398" s="26" t="s">
        <v>445</v>
      </c>
      <c r="E398" s="26" t="s">
        <v>38</v>
      </c>
      <c r="F398" s="26" t="s">
        <v>18</v>
      </c>
      <c r="G398" s="26" t="s">
        <v>39</v>
      </c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" customHeight="1" x14ac:dyDescent="0.25">
      <c r="A399" s="13">
        <v>1459</v>
      </c>
      <c r="B399" s="23" t="s">
        <v>474</v>
      </c>
      <c r="C399" s="24">
        <v>3</v>
      </c>
      <c r="D399" s="24" t="s">
        <v>445</v>
      </c>
      <c r="E399" s="24" t="s">
        <v>38</v>
      </c>
      <c r="F399" s="24" t="s">
        <v>18</v>
      </c>
      <c r="G399" s="24" t="s">
        <v>39</v>
      </c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" customHeight="1" x14ac:dyDescent="0.25">
      <c r="A400" s="13">
        <v>1460</v>
      </c>
      <c r="B400" s="25" t="s">
        <v>475</v>
      </c>
      <c r="C400" s="26">
        <v>3</v>
      </c>
      <c r="D400" s="26" t="s">
        <v>445</v>
      </c>
      <c r="E400" s="26" t="s">
        <v>38</v>
      </c>
      <c r="F400" s="26" t="s">
        <v>18</v>
      </c>
      <c r="G400" s="26" t="s">
        <v>39</v>
      </c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" customHeight="1" x14ac:dyDescent="0.25">
      <c r="A401" s="13">
        <v>1461</v>
      </c>
      <c r="B401" s="23" t="s">
        <v>476</v>
      </c>
      <c r="C401" s="24">
        <v>3</v>
      </c>
      <c r="D401" s="24" t="s">
        <v>445</v>
      </c>
      <c r="E401" s="24" t="s">
        <v>38</v>
      </c>
      <c r="F401" s="24" t="s">
        <v>18</v>
      </c>
      <c r="G401" s="24" t="s">
        <v>39</v>
      </c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" customHeight="1" x14ac:dyDescent="0.25">
      <c r="A402" s="13">
        <v>1462</v>
      </c>
      <c r="B402" s="25" t="s">
        <v>477</v>
      </c>
      <c r="C402" s="26">
        <v>3</v>
      </c>
      <c r="D402" s="26" t="s">
        <v>445</v>
      </c>
      <c r="E402" s="26" t="s">
        <v>38</v>
      </c>
      <c r="F402" s="26" t="s">
        <v>18</v>
      </c>
      <c r="G402" s="26" t="s">
        <v>39</v>
      </c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" customHeight="1" x14ac:dyDescent="0.25">
      <c r="A403" s="13">
        <v>1463</v>
      </c>
      <c r="B403" s="23" t="s">
        <v>478</v>
      </c>
      <c r="C403" s="24">
        <v>3</v>
      </c>
      <c r="D403" s="24" t="s">
        <v>445</v>
      </c>
      <c r="E403" s="24" t="s">
        <v>38</v>
      </c>
      <c r="F403" s="24" t="s">
        <v>18</v>
      </c>
      <c r="G403" s="24" t="s">
        <v>39</v>
      </c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" customHeight="1" x14ac:dyDescent="0.25">
      <c r="A404" s="13">
        <v>1464</v>
      </c>
      <c r="B404" s="25" t="s">
        <v>479</v>
      </c>
      <c r="C404" s="26">
        <v>3</v>
      </c>
      <c r="D404" s="26" t="s">
        <v>445</v>
      </c>
      <c r="E404" s="26" t="s">
        <v>38</v>
      </c>
      <c r="F404" s="26" t="s">
        <v>18</v>
      </c>
      <c r="G404" s="26" t="s">
        <v>39</v>
      </c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" customHeight="1" x14ac:dyDescent="0.25">
      <c r="A405" s="13">
        <v>1465</v>
      </c>
      <c r="B405" s="23" t="s">
        <v>480</v>
      </c>
      <c r="C405" s="24">
        <v>3</v>
      </c>
      <c r="D405" s="24" t="s">
        <v>445</v>
      </c>
      <c r="E405" s="24" t="s">
        <v>38</v>
      </c>
      <c r="F405" s="24" t="s">
        <v>18</v>
      </c>
      <c r="G405" s="24" t="s">
        <v>39</v>
      </c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" customHeight="1" x14ac:dyDescent="0.25">
      <c r="A406" s="13">
        <v>1466</v>
      </c>
      <c r="B406" s="25" t="s">
        <v>481</v>
      </c>
      <c r="C406" s="26">
        <v>3</v>
      </c>
      <c r="D406" s="26" t="s">
        <v>445</v>
      </c>
      <c r="E406" s="26" t="s">
        <v>38</v>
      </c>
      <c r="F406" s="26" t="s">
        <v>18</v>
      </c>
      <c r="G406" s="26" t="s">
        <v>39</v>
      </c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" customHeight="1" x14ac:dyDescent="0.25">
      <c r="A407" s="13">
        <v>1467</v>
      </c>
      <c r="B407" s="23" t="s">
        <v>482</v>
      </c>
      <c r="C407" s="24">
        <v>3</v>
      </c>
      <c r="D407" s="24" t="s">
        <v>445</v>
      </c>
      <c r="E407" s="24" t="s">
        <v>38</v>
      </c>
      <c r="F407" s="24" t="s">
        <v>18</v>
      </c>
      <c r="G407" s="24" t="s">
        <v>39</v>
      </c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" customHeight="1" x14ac:dyDescent="0.25">
      <c r="A408" s="13">
        <v>1468</v>
      </c>
      <c r="B408" s="25" t="s">
        <v>483</v>
      </c>
      <c r="C408" s="26">
        <v>4</v>
      </c>
      <c r="D408" s="26" t="s">
        <v>445</v>
      </c>
      <c r="E408" s="26" t="s">
        <v>38</v>
      </c>
      <c r="F408" s="26" t="s">
        <v>18</v>
      </c>
      <c r="G408" s="26" t="s">
        <v>39</v>
      </c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" customHeight="1" x14ac:dyDescent="0.25">
      <c r="A409" s="13">
        <v>1469</v>
      </c>
      <c r="B409" s="23" t="s">
        <v>484</v>
      </c>
      <c r="C409" s="24">
        <v>4</v>
      </c>
      <c r="D409" s="24" t="s">
        <v>445</v>
      </c>
      <c r="E409" s="24" t="s">
        <v>38</v>
      </c>
      <c r="F409" s="24" t="s">
        <v>18</v>
      </c>
      <c r="G409" s="24" t="s">
        <v>39</v>
      </c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" customHeight="1" x14ac:dyDescent="0.25">
      <c r="A410" s="13">
        <v>1470</v>
      </c>
      <c r="B410" s="25" t="s">
        <v>485</v>
      </c>
      <c r="C410" s="26">
        <v>4</v>
      </c>
      <c r="D410" s="26" t="s">
        <v>445</v>
      </c>
      <c r="E410" s="26" t="s">
        <v>38</v>
      </c>
      <c r="F410" s="26" t="s">
        <v>18</v>
      </c>
      <c r="G410" s="26" t="s">
        <v>39</v>
      </c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" customHeight="1" x14ac:dyDescent="0.25">
      <c r="A411" s="13">
        <v>1471</v>
      </c>
      <c r="B411" s="23" t="s">
        <v>486</v>
      </c>
      <c r="C411" s="24">
        <v>4</v>
      </c>
      <c r="D411" s="24" t="s">
        <v>445</v>
      </c>
      <c r="E411" s="24" t="s">
        <v>38</v>
      </c>
      <c r="F411" s="24" t="s">
        <v>18</v>
      </c>
      <c r="G411" s="24" t="s">
        <v>39</v>
      </c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" customHeight="1" x14ac:dyDescent="0.25">
      <c r="A412" s="13">
        <v>1472</v>
      </c>
      <c r="B412" s="25" t="s">
        <v>487</v>
      </c>
      <c r="C412" s="26">
        <v>4</v>
      </c>
      <c r="D412" s="26" t="s">
        <v>445</v>
      </c>
      <c r="E412" s="26" t="s">
        <v>38</v>
      </c>
      <c r="F412" s="26" t="s">
        <v>18</v>
      </c>
      <c r="G412" s="26" t="s">
        <v>39</v>
      </c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" customHeight="1" x14ac:dyDescent="0.25">
      <c r="A413" s="13">
        <v>1473</v>
      </c>
      <c r="B413" s="23" t="s">
        <v>488</v>
      </c>
      <c r="C413" s="24">
        <v>4</v>
      </c>
      <c r="D413" s="24" t="s">
        <v>445</v>
      </c>
      <c r="E413" s="24" t="s">
        <v>38</v>
      </c>
      <c r="F413" s="24" t="s">
        <v>18</v>
      </c>
      <c r="G413" s="24" t="s">
        <v>39</v>
      </c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" customHeight="1" x14ac:dyDescent="0.25">
      <c r="A414" s="13">
        <v>1474</v>
      </c>
      <c r="B414" s="25" t="s">
        <v>489</v>
      </c>
      <c r="C414" s="26">
        <v>4</v>
      </c>
      <c r="D414" s="26" t="s">
        <v>445</v>
      </c>
      <c r="E414" s="26" t="s">
        <v>38</v>
      </c>
      <c r="F414" s="26" t="s">
        <v>18</v>
      </c>
      <c r="G414" s="26" t="s">
        <v>39</v>
      </c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" customHeight="1" x14ac:dyDescent="0.25">
      <c r="A415" s="13">
        <v>1475</v>
      </c>
      <c r="B415" s="23" t="s">
        <v>490</v>
      </c>
      <c r="C415" s="24">
        <v>4</v>
      </c>
      <c r="D415" s="24" t="s">
        <v>445</v>
      </c>
      <c r="E415" s="24" t="s">
        <v>38</v>
      </c>
      <c r="F415" s="24" t="s">
        <v>18</v>
      </c>
      <c r="G415" s="24" t="s">
        <v>39</v>
      </c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" customHeight="1" x14ac:dyDescent="0.25">
      <c r="A416" s="13">
        <v>1476</v>
      </c>
      <c r="B416" s="25" t="s">
        <v>491</v>
      </c>
      <c r="C416" s="26">
        <v>4</v>
      </c>
      <c r="D416" s="26" t="s">
        <v>445</v>
      </c>
      <c r="E416" s="26" t="s">
        <v>38</v>
      </c>
      <c r="F416" s="26" t="s">
        <v>18</v>
      </c>
      <c r="G416" s="26" t="s">
        <v>39</v>
      </c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" customHeight="1" x14ac:dyDescent="0.25">
      <c r="A417" s="13">
        <v>1477</v>
      </c>
      <c r="B417" s="23" t="s">
        <v>492</v>
      </c>
      <c r="C417" s="24">
        <v>4</v>
      </c>
      <c r="D417" s="24" t="s">
        <v>445</v>
      </c>
      <c r="E417" s="24" t="s">
        <v>38</v>
      </c>
      <c r="F417" s="24" t="s">
        <v>18</v>
      </c>
      <c r="G417" s="24" t="s">
        <v>39</v>
      </c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" customHeight="1" x14ac:dyDescent="0.25">
      <c r="A418" s="13">
        <v>1478</v>
      </c>
      <c r="B418" s="25" t="s">
        <v>493</v>
      </c>
      <c r="C418" s="26">
        <v>4</v>
      </c>
      <c r="D418" s="26" t="s">
        <v>445</v>
      </c>
      <c r="E418" s="26" t="s">
        <v>38</v>
      </c>
      <c r="F418" s="26" t="s">
        <v>18</v>
      </c>
      <c r="G418" s="26" t="s">
        <v>39</v>
      </c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" customHeight="1" x14ac:dyDescent="0.25">
      <c r="A419" s="13">
        <v>1479</v>
      </c>
      <c r="B419" s="23" t="s">
        <v>494</v>
      </c>
      <c r="C419" s="24">
        <v>4</v>
      </c>
      <c r="D419" s="24" t="s">
        <v>445</v>
      </c>
      <c r="E419" s="24" t="s">
        <v>38</v>
      </c>
      <c r="F419" s="24" t="s">
        <v>18</v>
      </c>
      <c r="G419" s="24" t="s">
        <v>39</v>
      </c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" customHeight="1" x14ac:dyDescent="0.25">
      <c r="A420" s="13">
        <v>1480</v>
      </c>
      <c r="B420" s="25" t="s">
        <v>495</v>
      </c>
      <c r="C420" s="26">
        <v>4</v>
      </c>
      <c r="D420" s="26" t="s">
        <v>445</v>
      </c>
      <c r="E420" s="26" t="s">
        <v>38</v>
      </c>
      <c r="F420" s="26" t="s">
        <v>18</v>
      </c>
      <c r="G420" s="26" t="s">
        <v>39</v>
      </c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" customHeight="1" x14ac:dyDescent="0.25">
      <c r="A421" s="13">
        <v>1481</v>
      </c>
      <c r="B421" s="23" t="s">
        <v>496</v>
      </c>
      <c r="C421" s="24">
        <v>4</v>
      </c>
      <c r="D421" s="24" t="s">
        <v>445</v>
      </c>
      <c r="E421" s="24" t="s">
        <v>38</v>
      </c>
      <c r="F421" s="24" t="s">
        <v>18</v>
      </c>
      <c r="G421" s="24" t="s">
        <v>39</v>
      </c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" customHeight="1" x14ac:dyDescent="0.25">
      <c r="A422" s="13">
        <v>1482</v>
      </c>
      <c r="B422" s="25" t="s">
        <v>497</v>
      </c>
      <c r="C422" s="26">
        <v>5</v>
      </c>
      <c r="D422" s="26" t="s">
        <v>445</v>
      </c>
      <c r="E422" s="26" t="s">
        <v>17</v>
      </c>
      <c r="F422" s="26" t="s">
        <v>52</v>
      </c>
      <c r="G422" s="26" t="s">
        <v>53</v>
      </c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" customHeight="1" x14ac:dyDescent="0.25">
      <c r="A423" s="13">
        <v>1483</v>
      </c>
      <c r="B423" s="23" t="s">
        <v>498</v>
      </c>
      <c r="C423" s="24">
        <v>5</v>
      </c>
      <c r="D423" s="24" t="s">
        <v>445</v>
      </c>
      <c r="E423" s="24" t="s">
        <v>17</v>
      </c>
      <c r="F423" s="24" t="s">
        <v>52</v>
      </c>
      <c r="G423" s="24" t="s">
        <v>53</v>
      </c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" customHeight="1" x14ac:dyDescent="0.25">
      <c r="A424" s="13">
        <v>1484</v>
      </c>
      <c r="B424" s="25" t="s">
        <v>499</v>
      </c>
      <c r="C424" s="26">
        <v>5</v>
      </c>
      <c r="D424" s="26" t="s">
        <v>445</v>
      </c>
      <c r="E424" s="26" t="s">
        <v>17</v>
      </c>
      <c r="F424" s="26" t="s">
        <v>52</v>
      </c>
      <c r="G424" s="26" t="s">
        <v>53</v>
      </c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" customHeight="1" x14ac:dyDescent="0.25">
      <c r="A425" s="13">
        <v>1485</v>
      </c>
      <c r="B425" s="23" t="s">
        <v>500</v>
      </c>
      <c r="C425" s="24">
        <v>5</v>
      </c>
      <c r="D425" s="24" t="s">
        <v>445</v>
      </c>
      <c r="E425" s="24" t="s">
        <v>17</v>
      </c>
      <c r="F425" s="24" t="s">
        <v>52</v>
      </c>
      <c r="G425" s="24" t="s">
        <v>53</v>
      </c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" customHeight="1" x14ac:dyDescent="0.25">
      <c r="A426" s="13">
        <v>1486</v>
      </c>
      <c r="B426" s="25" t="s">
        <v>501</v>
      </c>
      <c r="C426" s="26">
        <v>5</v>
      </c>
      <c r="D426" s="26" t="s">
        <v>445</v>
      </c>
      <c r="E426" s="26" t="s">
        <v>17</v>
      </c>
      <c r="F426" s="26" t="s">
        <v>52</v>
      </c>
      <c r="G426" s="26" t="s">
        <v>53</v>
      </c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" customHeight="1" x14ac:dyDescent="0.25">
      <c r="A427" s="13">
        <v>1487</v>
      </c>
      <c r="B427" s="23" t="s">
        <v>502</v>
      </c>
      <c r="C427" s="24">
        <v>5</v>
      </c>
      <c r="D427" s="24" t="s">
        <v>445</v>
      </c>
      <c r="E427" s="24" t="s">
        <v>17</v>
      </c>
      <c r="F427" s="24" t="s">
        <v>52</v>
      </c>
      <c r="G427" s="24" t="s">
        <v>53</v>
      </c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" customHeight="1" x14ac:dyDescent="0.25">
      <c r="A428" s="13">
        <v>1488</v>
      </c>
      <c r="B428" s="25" t="s">
        <v>503</v>
      </c>
      <c r="C428" s="26">
        <v>5</v>
      </c>
      <c r="D428" s="26" t="s">
        <v>445</v>
      </c>
      <c r="E428" s="26" t="s">
        <v>17</v>
      </c>
      <c r="F428" s="26" t="s">
        <v>52</v>
      </c>
      <c r="G428" s="26" t="s">
        <v>53</v>
      </c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" customHeight="1" x14ac:dyDescent="0.25">
      <c r="A429" s="13">
        <v>1489</v>
      </c>
      <c r="B429" s="23" t="s">
        <v>504</v>
      </c>
      <c r="C429" s="24">
        <v>5</v>
      </c>
      <c r="D429" s="24" t="s">
        <v>445</v>
      </c>
      <c r="E429" s="24" t="s">
        <v>17</v>
      </c>
      <c r="F429" s="24" t="s">
        <v>52</v>
      </c>
      <c r="G429" s="24" t="s">
        <v>53</v>
      </c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" customHeight="1" x14ac:dyDescent="0.25">
      <c r="A430" s="13">
        <v>1490</v>
      </c>
      <c r="B430" s="25" t="s">
        <v>505</v>
      </c>
      <c r="C430" s="26">
        <v>5</v>
      </c>
      <c r="D430" s="26" t="s">
        <v>445</v>
      </c>
      <c r="E430" s="26" t="s">
        <v>17</v>
      </c>
      <c r="F430" s="26" t="s">
        <v>52</v>
      </c>
      <c r="G430" s="26" t="s">
        <v>53</v>
      </c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" customHeight="1" x14ac:dyDescent="0.25">
      <c r="A431" s="13">
        <v>1491</v>
      </c>
      <c r="B431" s="23" t="s">
        <v>506</v>
      </c>
      <c r="C431" s="24">
        <v>5</v>
      </c>
      <c r="D431" s="24" t="s">
        <v>445</v>
      </c>
      <c r="E431" s="24" t="s">
        <v>17</v>
      </c>
      <c r="F431" s="24" t="s">
        <v>52</v>
      </c>
      <c r="G431" s="24" t="s">
        <v>53</v>
      </c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" customHeight="1" x14ac:dyDescent="0.25">
      <c r="A432" s="13">
        <v>1492</v>
      </c>
      <c r="B432" s="25" t="s">
        <v>507</v>
      </c>
      <c r="C432" s="26">
        <v>5</v>
      </c>
      <c r="D432" s="26" t="s">
        <v>445</v>
      </c>
      <c r="E432" s="26" t="s">
        <v>17</v>
      </c>
      <c r="F432" s="26" t="s">
        <v>52</v>
      </c>
      <c r="G432" s="26" t="s">
        <v>53</v>
      </c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" customHeight="1" x14ac:dyDescent="0.25">
      <c r="A433" s="13">
        <v>1493</v>
      </c>
      <c r="B433" s="23" t="s">
        <v>508</v>
      </c>
      <c r="C433" s="24">
        <v>5</v>
      </c>
      <c r="D433" s="24" t="s">
        <v>445</v>
      </c>
      <c r="E433" s="24" t="s">
        <v>17</v>
      </c>
      <c r="F433" s="24" t="s">
        <v>52</v>
      </c>
      <c r="G433" s="24" t="s">
        <v>53</v>
      </c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" customHeight="1" x14ac:dyDescent="0.25">
      <c r="A434" s="13">
        <v>1494</v>
      </c>
      <c r="B434" s="25" t="s">
        <v>509</v>
      </c>
      <c r="C434" s="26">
        <v>5</v>
      </c>
      <c r="D434" s="26" t="s">
        <v>445</v>
      </c>
      <c r="E434" s="26" t="s">
        <v>17</v>
      </c>
      <c r="F434" s="26" t="s">
        <v>52</v>
      </c>
      <c r="G434" s="26" t="s">
        <v>53</v>
      </c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" customHeight="1" x14ac:dyDescent="0.25">
      <c r="A435" s="13">
        <v>1495</v>
      </c>
      <c r="B435" s="23" t="s">
        <v>510</v>
      </c>
      <c r="C435" s="24">
        <v>5</v>
      </c>
      <c r="D435" s="24" t="s">
        <v>445</v>
      </c>
      <c r="E435" s="24" t="s">
        <v>17</v>
      </c>
      <c r="F435" s="24" t="s">
        <v>52</v>
      </c>
      <c r="G435" s="24" t="s">
        <v>53</v>
      </c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" customHeight="1" x14ac:dyDescent="0.25">
      <c r="A436" s="13">
        <v>1496</v>
      </c>
      <c r="B436" s="25" t="s">
        <v>511</v>
      </c>
      <c r="C436" s="26">
        <v>6</v>
      </c>
      <c r="D436" s="26" t="s">
        <v>445</v>
      </c>
      <c r="E436" s="26" t="s">
        <v>17</v>
      </c>
      <c r="F436" s="26" t="s">
        <v>52</v>
      </c>
      <c r="G436" s="26" t="s">
        <v>53</v>
      </c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" customHeight="1" x14ac:dyDescent="0.25">
      <c r="A437" s="13">
        <v>1497</v>
      </c>
      <c r="B437" s="23" t="s">
        <v>512</v>
      </c>
      <c r="C437" s="24">
        <v>6</v>
      </c>
      <c r="D437" s="24" t="s">
        <v>445</v>
      </c>
      <c r="E437" s="24" t="s">
        <v>17</v>
      </c>
      <c r="F437" s="24" t="s">
        <v>52</v>
      </c>
      <c r="G437" s="24" t="s">
        <v>53</v>
      </c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" customHeight="1" x14ac:dyDescent="0.25">
      <c r="A438" s="13">
        <v>1498</v>
      </c>
      <c r="B438" s="25" t="s">
        <v>513</v>
      </c>
      <c r="C438" s="26">
        <v>6</v>
      </c>
      <c r="D438" s="26" t="s">
        <v>445</v>
      </c>
      <c r="E438" s="26" t="s">
        <v>17</v>
      </c>
      <c r="F438" s="26" t="s">
        <v>52</v>
      </c>
      <c r="G438" s="26" t="s">
        <v>53</v>
      </c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" customHeight="1" x14ac:dyDescent="0.25">
      <c r="A439" s="13">
        <v>1499</v>
      </c>
      <c r="B439" s="23" t="s">
        <v>514</v>
      </c>
      <c r="C439" s="24">
        <v>6</v>
      </c>
      <c r="D439" s="24" t="s">
        <v>445</v>
      </c>
      <c r="E439" s="24" t="s">
        <v>17</v>
      </c>
      <c r="F439" s="24" t="s">
        <v>52</v>
      </c>
      <c r="G439" s="24" t="s">
        <v>53</v>
      </c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" customHeight="1" x14ac:dyDescent="0.25">
      <c r="A440" s="13">
        <v>1500</v>
      </c>
      <c r="B440" s="25" t="s">
        <v>515</v>
      </c>
      <c r="C440" s="26">
        <v>6</v>
      </c>
      <c r="D440" s="26" t="s">
        <v>445</v>
      </c>
      <c r="E440" s="26" t="s">
        <v>17</v>
      </c>
      <c r="F440" s="26" t="s">
        <v>52</v>
      </c>
      <c r="G440" s="26" t="s">
        <v>53</v>
      </c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" customHeight="1" x14ac:dyDescent="0.25">
      <c r="A441" s="13">
        <v>1501</v>
      </c>
      <c r="B441" s="23" t="s">
        <v>516</v>
      </c>
      <c r="C441" s="24">
        <v>6</v>
      </c>
      <c r="D441" s="24" t="s">
        <v>445</v>
      </c>
      <c r="E441" s="24" t="s">
        <v>17</v>
      </c>
      <c r="F441" s="24" t="s">
        <v>52</v>
      </c>
      <c r="G441" s="24" t="s">
        <v>53</v>
      </c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" customHeight="1" x14ac:dyDescent="0.25">
      <c r="A442" s="13">
        <v>1502</v>
      </c>
      <c r="B442" s="25" t="s">
        <v>517</v>
      </c>
      <c r="C442" s="26">
        <v>6</v>
      </c>
      <c r="D442" s="26" t="s">
        <v>445</v>
      </c>
      <c r="E442" s="26" t="s">
        <v>17</v>
      </c>
      <c r="F442" s="26" t="s">
        <v>52</v>
      </c>
      <c r="G442" s="26" t="s">
        <v>53</v>
      </c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" customHeight="1" x14ac:dyDescent="0.25">
      <c r="A443" s="13">
        <v>1503</v>
      </c>
      <c r="B443" s="23" t="s">
        <v>518</v>
      </c>
      <c r="C443" s="24">
        <v>6</v>
      </c>
      <c r="D443" s="24" t="s">
        <v>445</v>
      </c>
      <c r="E443" s="24" t="s">
        <v>17</v>
      </c>
      <c r="F443" s="24" t="s">
        <v>52</v>
      </c>
      <c r="G443" s="24" t="s">
        <v>53</v>
      </c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" customHeight="1" x14ac:dyDescent="0.25">
      <c r="A444" s="13">
        <v>1504</v>
      </c>
      <c r="B444" s="25" t="s">
        <v>519</v>
      </c>
      <c r="C444" s="26">
        <v>6</v>
      </c>
      <c r="D444" s="26" t="s">
        <v>445</v>
      </c>
      <c r="E444" s="26" t="s">
        <v>17</v>
      </c>
      <c r="F444" s="26" t="s">
        <v>52</v>
      </c>
      <c r="G444" s="26" t="s">
        <v>53</v>
      </c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" customHeight="1" x14ac:dyDescent="0.25">
      <c r="A445" s="13">
        <v>1505</v>
      </c>
      <c r="B445" s="23" t="s">
        <v>520</v>
      </c>
      <c r="C445" s="24">
        <v>6</v>
      </c>
      <c r="D445" s="24" t="s">
        <v>445</v>
      </c>
      <c r="E445" s="24" t="s">
        <v>17</v>
      </c>
      <c r="F445" s="24" t="s">
        <v>52</v>
      </c>
      <c r="G445" s="24" t="s">
        <v>53</v>
      </c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" customHeight="1" x14ac:dyDescent="0.25">
      <c r="A446" s="13">
        <v>1506</v>
      </c>
      <c r="B446" s="25" t="s">
        <v>521</v>
      </c>
      <c r="C446" s="26">
        <v>6</v>
      </c>
      <c r="D446" s="26" t="s">
        <v>445</v>
      </c>
      <c r="E446" s="26" t="s">
        <v>17</v>
      </c>
      <c r="F446" s="26" t="s">
        <v>52</v>
      </c>
      <c r="G446" s="26" t="s">
        <v>53</v>
      </c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" customHeight="1" x14ac:dyDescent="0.25">
      <c r="A447" s="13">
        <v>1507</v>
      </c>
      <c r="B447" s="23" t="s">
        <v>522</v>
      </c>
      <c r="C447" s="24">
        <v>5</v>
      </c>
      <c r="D447" s="24" t="s">
        <v>445</v>
      </c>
      <c r="E447" s="24" t="s">
        <v>38</v>
      </c>
      <c r="F447" s="24" t="s">
        <v>52</v>
      </c>
      <c r="G447" s="24" t="s">
        <v>57</v>
      </c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" customHeight="1" x14ac:dyDescent="0.25">
      <c r="A448" s="13">
        <v>1508</v>
      </c>
      <c r="B448" s="25" t="s">
        <v>523</v>
      </c>
      <c r="C448" s="26">
        <v>5</v>
      </c>
      <c r="D448" s="26" t="s">
        <v>445</v>
      </c>
      <c r="E448" s="26" t="s">
        <v>38</v>
      </c>
      <c r="F448" s="26" t="s">
        <v>52</v>
      </c>
      <c r="G448" s="26" t="s">
        <v>57</v>
      </c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" customHeight="1" x14ac:dyDescent="0.25">
      <c r="A449" s="13">
        <v>1509</v>
      </c>
      <c r="B449" s="23" t="s">
        <v>524</v>
      </c>
      <c r="C449" s="24">
        <v>5</v>
      </c>
      <c r="D449" s="24" t="s">
        <v>445</v>
      </c>
      <c r="E449" s="24" t="s">
        <v>38</v>
      </c>
      <c r="F449" s="24" t="s">
        <v>52</v>
      </c>
      <c r="G449" s="24" t="s">
        <v>57</v>
      </c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" customHeight="1" x14ac:dyDescent="0.25">
      <c r="A450" s="13">
        <v>1510</v>
      </c>
      <c r="B450" s="25" t="s">
        <v>525</v>
      </c>
      <c r="C450" s="26">
        <v>5</v>
      </c>
      <c r="D450" s="26" t="s">
        <v>445</v>
      </c>
      <c r="E450" s="26" t="s">
        <v>38</v>
      </c>
      <c r="F450" s="26" t="s">
        <v>52</v>
      </c>
      <c r="G450" s="26" t="s">
        <v>57</v>
      </c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" customHeight="1" x14ac:dyDescent="0.25">
      <c r="A451" s="13">
        <v>1511</v>
      </c>
      <c r="B451" s="23" t="s">
        <v>526</v>
      </c>
      <c r="C451" s="24">
        <v>5</v>
      </c>
      <c r="D451" s="24" t="s">
        <v>445</v>
      </c>
      <c r="E451" s="24" t="s">
        <v>38</v>
      </c>
      <c r="F451" s="24" t="s">
        <v>52</v>
      </c>
      <c r="G451" s="24" t="s">
        <v>57</v>
      </c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" customHeight="1" x14ac:dyDescent="0.25">
      <c r="A452" s="13">
        <v>1512</v>
      </c>
      <c r="B452" s="25" t="s">
        <v>527</v>
      </c>
      <c r="C452" s="26">
        <v>5</v>
      </c>
      <c r="D452" s="26" t="s">
        <v>445</v>
      </c>
      <c r="E452" s="26" t="s">
        <v>38</v>
      </c>
      <c r="F452" s="26" t="s">
        <v>52</v>
      </c>
      <c r="G452" s="26" t="s">
        <v>57</v>
      </c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" customHeight="1" x14ac:dyDescent="0.25">
      <c r="A453" s="13">
        <v>1513</v>
      </c>
      <c r="B453" s="23" t="s">
        <v>528</v>
      </c>
      <c r="C453" s="24">
        <v>5</v>
      </c>
      <c r="D453" s="24" t="s">
        <v>445</v>
      </c>
      <c r="E453" s="24" t="s">
        <v>38</v>
      </c>
      <c r="F453" s="24" t="s">
        <v>52</v>
      </c>
      <c r="G453" s="24" t="s">
        <v>57</v>
      </c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" customHeight="1" x14ac:dyDescent="0.25">
      <c r="A454" s="13">
        <v>1514</v>
      </c>
      <c r="B454" s="25" t="s">
        <v>529</v>
      </c>
      <c r="C454" s="26">
        <v>5</v>
      </c>
      <c r="D454" s="26" t="s">
        <v>445</v>
      </c>
      <c r="E454" s="26" t="s">
        <v>38</v>
      </c>
      <c r="F454" s="26" t="s">
        <v>52</v>
      </c>
      <c r="G454" s="26" t="s">
        <v>57</v>
      </c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" customHeight="1" x14ac:dyDescent="0.25">
      <c r="A455" s="13">
        <v>1515</v>
      </c>
      <c r="B455" s="23" t="s">
        <v>530</v>
      </c>
      <c r="C455" s="24">
        <v>6</v>
      </c>
      <c r="D455" s="24" t="s">
        <v>445</v>
      </c>
      <c r="E455" s="24" t="s">
        <v>38</v>
      </c>
      <c r="F455" s="24" t="s">
        <v>52</v>
      </c>
      <c r="G455" s="24" t="s">
        <v>57</v>
      </c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" customHeight="1" x14ac:dyDescent="0.25">
      <c r="A456" s="13">
        <v>1516</v>
      </c>
      <c r="B456" s="25" t="s">
        <v>531</v>
      </c>
      <c r="C456" s="26">
        <v>6</v>
      </c>
      <c r="D456" s="26" t="s">
        <v>445</v>
      </c>
      <c r="E456" s="26" t="s">
        <v>38</v>
      </c>
      <c r="F456" s="26" t="s">
        <v>52</v>
      </c>
      <c r="G456" s="26" t="s">
        <v>57</v>
      </c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" customHeight="1" x14ac:dyDescent="0.25">
      <c r="A457" s="13">
        <v>1517</v>
      </c>
      <c r="B457" s="23" t="s">
        <v>532</v>
      </c>
      <c r="C457" s="24">
        <v>6</v>
      </c>
      <c r="D457" s="24" t="s">
        <v>445</v>
      </c>
      <c r="E457" s="24" t="s">
        <v>38</v>
      </c>
      <c r="F457" s="24" t="s">
        <v>52</v>
      </c>
      <c r="G457" s="24" t="s">
        <v>57</v>
      </c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" customHeight="1" x14ac:dyDescent="0.25">
      <c r="A458" s="13">
        <v>1518</v>
      </c>
      <c r="B458" s="25" t="s">
        <v>533</v>
      </c>
      <c r="C458" s="26">
        <v>6</v>
      </c>
      <c r="D458" s="26" t="s">
        <v>445</v>
      </c>
      <c r="E458" s="26" t="s">
        <v>38</v>
      </c>
      <c r="F458" s="26" t="s">
        <v>52</v>
      </c>
      <c r="G458" s="26" t="s">
        <v>57</v>
      </c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" customHeight="1" x14ac:dyDescent="0.25">
      <c r="A459" s="13">
        <v>1519</v>
      </c>
      <c r="B459" s="23" t="s">
        <v>534</v>
      </c>
      <c r="C459" s="24">
        <v>6</v>
      </c>
      <c r="D459" s="24" t="s">
        <v>445</v>
      </c>
      <c r="E459" s="24" t="s">
        <v>38</v>
      </c>
      <c r="F459" s="24" t="s">
        <v>52</v>
      </c>
      <c r="G459" s="24" t="s">
        <v>57</v>
      </c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" customHeight="1" x14ac:dyDescent="0.25">
      <c r="A460" s="13">
        <v>1520</v>
      </c>
      <c r="B460" s="25" t="s">
        <v>535</v>
      </c>
      <c r="C460" s="26">
        <v>6</v>
      </c>
      <c r="D460" s="26" t="s">
        <v>445</v>
      </c>
      <c r="E460" s="26" t="s">
        <v>38</v>
      </c>
      <c r="F460" s="26" t="s">
        <v>52</v>
      </c>
      <c r="G460" s="26" t="s">
        <v>57</v>
      </c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" customHeight="1" x14ac:dyDescent="0.25">
      <c r="A461" s="13">
        <v>1521</v>
      </c>
      <c r="B461" s="23" t="s">
        <v>536</v>
      </c>
      <c r="C461" s="24">
        <v>6</v>
      </c>
      <c r="D461" s="24" t="s">
        <v>445</v>
      </c>
      <c r="E461" s="24" t="s">
        <v>38</v>
      </c>
      <c r="F461" s="24" t="s">
        <v>52</v>
      </c>
      <c r="G461" s="24" t="s">
        <v>57</v>
      </c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" customHeight="1" x14ac:dyDescent="0.25">
      <c r="A462" s="13">
        <v>1522</v>
      </c>
      <c r="B462" s="25" t="s">
        <v>537</v>
      </c>
      <c r="C462" s="26">
        <v>7</v>
      </c>
      <c r="D462" s="26" t="s">
        <v>445</v>
      </c>
      <c r="E462" s="26" t="s">
        <v>17</v>
      </c>
      <c r="F462" s="26" t="s">
        <v>137</v>
      </c>
      <c r="G462" s="26" t="s">
        <v>138</v>
      </c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" customHeight="1" x14ac:dyDescent="0.25">
      <c r="A463" s="13">
        <v>1523</v>
      </c>
      <c r="B463" s="23" t="s">
        <v>538</v>
      </c>
      <c r="C463" s="24">
        <v>7</v>
      </c>
      <c r="D463" s="24" t="s">
        <v>445</v>
      </c>
      <c r="E463" s="24" t="s">
        <v>17</v>
      </c>
      <c r="F463" s="24" t="s">
        <v>137</v>
      </c>
      <c r="G463" s="24" t="s">
        <v>138</v>
      </c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" customHeight="1" x14ac:dyDescent="0.25">
      <c r="A464" s="13">
        <v>1524</v>
      </c>
      <c r="B464" s="25" t="s">
        <v>539</v>
      </c>
      <c r="C464" s="26">
        <v>7</v>
      </c>
      <c r="D464" s="26" t="s">
        <v>445</v>
      </c>
      <c r="E464" s="26" t="s">
        <v>17</v>
      </c>
      <c r="F464" s="26" t="s">
        <v>137</v>
      </c>
      <c r="G464" s="26" t="s">
        <v>138</v>
      </c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" customHeight="1" x14ac:dyDescent="0.25">
      <c r="A465" s="13">
        <v>1525</v>
      </c>
      <c r="B465" s="23" t="s">
        <v>540</v>
      </c>
      <c r="C465" s="24">
        <v>7</v>
      </c>
      <c r="D465" s="24" t="s">
        <v>445</v>
      </c>
      <c r="E465" s="24" t="s">
        <v>17</v>
      </c>
      <c r="F465" s="24" t="s">
        <v>137</v>
      </c>
      <c r="G465" s="24" t="s">
        <v>138</v>
      </c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" customHeight="1" x14ac:dyDescent="0.25">
      <c r="A466" s="13">
        <v>1526</v>
      </c>
      <c r="B466" s="25" t="s">
        <v>541</v>
      </c>
      <c r="C466" s="26">
        <v>7</v>
      </c>
      <c r="D466" s="26" t="s">
        <v>445</v>
      </c>
      <c r="E466" s="26" t="s">
        <v>17</v>
      </c>
      <c r="F466" s="26" t="s">
        <v>137</v>
      </c>
      <c r="G466" s="26" t="s">
        <v>138</v>
      </c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" customHeight="1" x14ac:dyDescent="0.25">
      <c r="A467" s="13">
        <v>1527</v>
      </c>
      <c r="B467" s="23" t="s">
        <v>542</v>
      </c>
      <c r="C467" s="24">
        <v>7</v>
      </c>
      <c r="D467" s="24" t="s">
        <v>445</v>
      </c>
      <c r="E467" s="24" t="s">
        <v>17</v>
      </c>
      <c r="F467" s="24" t="s">
        <v>137</v>
      </c>
      <c r="G467" s="24" t="s">
        <v>138</v>
      </c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" customHeight="1" x14ac:dyDescent="0.25">
      <c r="A468" s="13">
        <v>1528</v>
      </c>
      <c r="B468" s="25" t="s">
        <v>543</v>
      </c>
      <c r="C468" s="26">
        <v>7</v>
      </c>
      <c r="D468" s="26" t="s">
        <v>445</v>
      </c>
      <c r="E468" s="26" t="s">
        <v>17</v>
      </c>
      <c r="F468" s="26" t="s">
        <v>137</v>
      </c>
      <c r="G468" s="26" t="s">
        <v>138</v>
      </c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" customHeight="1" x14ac:dyDescent="0.25">
      <c r="A469" s="13">
        <v>1529</v>
      </c>
      <c r="B469" s="23" t="s">
        <v>544</v>
      </c>
      <c r="C469" s="24">
        <v>7</v>
      </c>
      <c r="D469" s="24" t="s">
        <v>445</v>
      </c>
      <c r="E469" s="24" t="s">
        <v>17</v>
      </c>
      <c r="F469" s="24" t="s">
        <v>137</v>
      </c>
      <c r="G469" s="24" t="s">
        <v>138</v>
      </c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" customHeight="1" x14ac:dyDescent="0.25">
      <c r="A470" s="13">
        <v>1530</v>
      </c>
      <c r="B470" s="25" t="s">
        <v>545</v>
      </c>
      <c r="C470" s="26">
        <v>7</v>
      </c>
      <c r="D470" s="26" t="s">
        <v>445</v>
      </c>
      <c r="E470" s="26" t="s">
        <v>17</v>
      </c>
      <c r="F470" s="26" t="s">
        <v>137</v>
      </c>
      <c r="G470" s="26" t="s">
        <v>138</v>
      </c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" customHeight="1" x14ac:dyDescent="0.25">
      <c r="A471" s="13">
        <v>1531</v>
      </c>
      <c r="B471" s="23" t="s">
        <v>546</v>
      </c>
      <c r="C471" s="24">
        <v>8</v>
      </c>
      <c r="D471" s="24" t="s">
        <v>445</v>
      </c>
      <c r="E471" s="24" t="s">
        <v>17</v>
      </c>
      <c r="F471" s="24" t="s">
        <v>137</v>
      </c>
      <c r="G471" s="24" t="s">
        <v>138</v>
      </c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" customHeight="1" x14ac:dyDescent="0.25">
      <c r="A472" s="13">
        <v>1532</v>
      </c>
      <c r="B472" s="25" t="s">
        <v>547</v>
      </c>
      <c r="C472" s="26">
        <v>8</v>
      </c>
      <c r="D472" s="26" t="s">
        <v>445</v>
      </c>
      <c r="E472" s="26" t="s">
        <v>17</v>
      </c>
      <c r="F472" s="26" t="s">
        <v>137</v>
      </c>
      <c r="G472" s="26" t="s">
        <v>138</v>
      </c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" customHeight="1" x14ac:dyDescent="0.25">
      <c r="A473" s="13">
        <v>1533</v>
      </c>
      <c r="B473" s="23" t="s">
        <v>548</v>
      </c>
      <c r="C473" s="24">
        <v>8</v>
      </c>
      <c r="D473" s="24" t="s">
        <v>445</v>
      </c>
      <c r="E473" s="24" t="s">
        <v>17</v>
      </c>
      <c r="F473" s="24" t="s">
        <v>137</v>
      </c>
      <c r="G473" s="24" t="s">
        <v>138</v>
      </c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" customHeight="1" x14ac:dyDescent="0.25">
      <c r="A474" s="13">
        <v>1534</v>
      </c>
      <c r="B474" s="25" t="s">
        <v>549</v>
      </c>
      <c r="C474" s="26">
        <v>8</v>
      </c>
      <c r="D474" s="26" t="s">
        <v>445</v>
      </c>
      <c r="E474" s="26" t="s">
        <v>17</v>
      </c>
      <c r="F474" s="26" t="s">
        <v>137</v>
      </c>
      <c r="G474" s="26" t="s">
        <v>138</v>
      </c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" customHeight="1" x14ac:dyDescent="0.25">
      <c r="A475" s="13">
        <v>1535</v>
      </c>
      <c r="B475" s="23" t="s">
        <v>550</v>
      </c>
      <c r="C475" s="24">
        <v>8</v>
      </c>
      <c r="D475" s="24" t="s">
        <v>445</v>
      </c>
      <c r="E475" s="24" t="s">
        <v>17</v>
      </c>
      <c r="F475" s="24" t="s">
        <v>137</v>
      </c>
      <c r="G475" s="24" t="s">
        <v>138</v>
      </c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" customHeight="1" x14ac:dyDescent="0.25">
      <c r="A476" s="13">
        <v>1536</v>
      </c>
      <c r="B476" s="25" t="s">
        <v>551</v>
      </c>
      <c r="C476" s="26">
        <v>8</v>
      </c>
      <c r="D476" s="26" t="s">
        <v>445</v>
      </c>
      <c r="E476" s="26" t="s">
        <v>17</v>
      </c>
      <c r="F476" s="26" t="s">
        <v>137</v>
      </c>
      <c r="G476" s="26" t="s">
        <v>138</v>
      </c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" customHeight="1" x14ac:dyDescent="0.25">
      <c r="A477" s="13">
        <v>1537</v>
      </c>
      <c r="B477" s="23" t="s">
        <v>552</v>
      </c>
      <c r="C477" s="24">
        <v>8</v>
      </c>
      <c r="D477" s="24" t="s">
        <v>445</v>
      </c>
      <c r="E477" s="24" t="s">
        <v>17</v>
      </c>
      <c r="F477" s="24" t="s">
        <v>137</v>
      </c>
      <c r="G477" s="24" t="s">
        <v>138</v>
      </c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" customHeight="1" x14ac:dyDescent="0.25">
      <c r="A478" s="13">
        <v>1538</v>
      </c>
      <c r="B478" s="25" t="s">
        <v>553</v>
      </c>
      <c r="C478" s="26">
        <v>8</v>
      </c>
      <c r="D478" s="26" t="s">
        <v>445</v>
      </c>
      <c r="E478" s="26" t="s">
        <v>17</v>
      </c>
      <c r="F478" s="26" t="s">
        <v>137</v>
      </c>
      <c r="G478" s="26" t="s">
        <v>138</v>
      </c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" customHeight="1" x14ac:dyDescent="0.25">
      <c r="A479" s="13">
        <v>1539</v>
      </c>
      <c r="B479" s="23" t="s">
        <v>554</v>
      </c>
      <c r="C479" s="24">
        <v>7</v>
      </c>
      <c r="D479" s="24" t="s">
        <v>445</v>
      </c>
      <c r="E479" s="24" t="s">
        <v>38</v>
      </c>
      <c r="F479" s="24" t="s">
        <v>137</v>
      </c>
      <c r="G479" s="24" t="s">
        <v>149</v>
      </c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" customHeight="1" x14ac:dyDescent="0.25">
      <c r="A480" s="13">
        <v>1540</v>
      </c>
      <c r="B480" s="25" t="s">
        <v>555</v>
      </c>
      <c r="C480" s="26">
        <v>7</v>
      </c>
      <c r="D480" s="26" t="s">
        <v>445</v>
      </c>
      <c r="E480" s="26" t="s">
        <v>38</v>
      </c>
      <c r="F480" s="26" t="s">
        <v>137</v>
      </c>
      <c r="G480" s="26" t="s">
        <v>149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" customHeight="1" x14ac:dyDescent="0.25">
      <c r="A481" s="13">
        <v>1541</v>
      </c>
      <c r="B481" s="23" t="s">
        <v>556</v>
      </c>
      <c r="C481" s="24">
        <v>7</v>
      </c>
      <c r="D481" s="24" t="s">
        <v>445</v>
      </c>
      <c r="E481" s="24" t="s">
        <v>38</v>
      </c>
      <c r="F481" s="24" t="s">
        <v>137</v>
      </c>
      <c r="G481" s="24" t="s">
        <v>149</v>
      </c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" customHeight="1" x14ac:dyDescent="0.25">
      <c r="A482" s="13">
        <v>1542</v>
      </c>
      <c r="B482" s="25" t="s">
        <v>557</v>
      </c>
      <c r="C482" s="26">
        <v>7</v>
      </c>
      <c r="D482" s="26" t="s">
        <v>445</v>
      </c>
      <c r="E482" s="26" t="s">
        <v>38</v>
      </c>
      <c r="F482" s="26" t="s">
        <v>137</v>
      </c>
      <c r="G482" s="26" t="s">
        <v>149</v>
      </c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" customHeight="1" x14ac:dyDescent="0.25">
      <c r="A483" s="13">
        <v>1543</v>
      </c>
      <c r="B483" s="23" t="s">
        <v>558</v>
      </c>
      <c r="C483" s="24">
        <v>7</v>
      </c>
      <c r="D483" s="24" t="s">
        <v>445</v>
      </c>
      <c r="E483" s="24" t="s">
        <v>38</v>
      </c>
      <c r="F483" s="24" t="s">
        <v>137</v>
      </c>
      <c r="G483" s="24" t="s">
        <v>149</v>
      </c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" customHeight="1" x14ac:dyDescent="0.25">
      <c r="A484" s="13">
        <v>1544</v>
      </c>
      <c r="B484" s="25" t="s">
        <v>559</v>
      </c>
      <c r="C484" s="26">
        <v>7</v>
      </c>
      <c r="D484" s="26" t="s">
        <v>445</v>
      </c>
      <c r="E484" s="26" t="s">
        <v>38</v>
      </c>
      <c r="F484" s="26" t="s">
        <v>137</v>
      </c>
      <c r="G484" s="26" t="s">
        <v>149</v>
      </c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" customHeight="1" x14ac:dyDescent="0.25">
      <c r="A485" s="13">
        <v>1545</v>
      </c>
      <c r="B485" s="23" t="s">
        <v>560</v>
      </c>
      <c r="C485" s="24">
        <v>7</v>
      </c>
      <c r="D485" s="24" t="s">
        <v>445</v>
      </c>
      <c r="E485" s="24" t="s">
        <v>38</v>
      </c>
      <c r="F485" s="24" t="s">
        <v>137</v>
      </c>
      <c r="G485" s="24" t="s">
        <v>149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" customHeight="1" x14ac:dyDescent="0.25">
      <c r="A486" s="13">
        <v>1546</v>
      </c>
      <c r="B486" s="25" t="s">
        <v>561</v>
      </c>
      <c r="C486" s="26">
        <v>7</v>
      </c>
      <c r="D486" s="26" t="s">
        <v>445</v>
      </c>
      <c r="E486" s="26" t="s">
        <v>38</v>
      </c>
      <c r="F486" s="26" t="s">
        <v>137</v>
      </c>
      <c r="G486" s="26" t="s">
        <v>149</v>
      </c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" customHeight="1" x14ac:dyDescent="0.25">
      <c r="A487" s="13">
        <v>1547</v>
      </c>
      <c r="B487" s="23" t="s">
        <v>562</v>
      </c>
      <c r="C487" s="24">
        <v>7</v>
      </c>
      <c r="D487" s="24" t="s">
        <v>445</v>
      </c>
      <c r="E487" s="24" t="s">
        <v>38</v>
      </c>
      <c r="F487" s="24" t="s">
        <v>137</v>
      </c>
      <c r="G487" s="24" t="s">
        <v>149</v>
      </c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" customHeight="1" x14ac:dyDescent="0.25">
      <c r="A488" s="13">
        <v>1548</v>
      </c>
      <c r="B488" s="25" t="s">
        <v>563</v>
      </c>
      <c r="C488" s="26">
        <v>7</v>
      </c>
      <c r="D488" s="26" t="s">
        <v>445</v>
      </c>
      <c r="E488" s="26" t="s">
        <v>38</v>
      </c>
      <c r="F488" s="26" t="s">
        <v>137</v>
      </c>
      <c r="G488" s="26" t="s">
        <v>149</v>
      </c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" customHeight="1" x14ac:dyDescent="0.25">
      <c r="A489" s="13">
        <v>1549</v>
      </c>
      <c r="B489" s="23" t="s">
        <v>564</v>
      </c>
      <c r="C489" s="24">
        <v>7</v>
      </c>
      <c r="D489" s="24" t="s">
        <v>445</v>
      </c>
      <c r="E489" s="24" t="s">
        <v>38</v>
      </c>
      <c r="F489" s="24" t="s">
        <v>137</v>
      </c>
      <c r="G489" s="24" t="s">
        <v>149</v>
      </c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" customHeight="1" x14ac:dyDescent="0.25">
      <c r="A490" s="13">
        <v>1550</v>
      </c>
      <c r="B490" s="25" t="s">
        <v>565</v>
      </c>
      <c r="C490" s="26">
        <v>7</v>
      </c>
      <c r="D490" s="26" t="s">
        <v>445</v>
      </c>
      <c r="E490" s="26" t="s">
        <v>38</v>
      </c>
      <c r="F490" s="26" t="s">
        <v>137</v>
      </c>
      <c r="G490" s="26" t="s">
        <v>149</v>
      </c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" customHeight="1" x14ac:dyDescent="0.25">
      <c r="A491" s="13">
        <v>1551</v>
      </c>
      <c r="B491" s="23" t="s">
        <v>566</v>
      </c>
      <c r="C491" s="24">
        <v>7</v>
      </c>
      <c r="D491" s="24" t="s">
        <v>445</v>
      </c>
      <c r="E491" s="24" t="s">
        <v>38</v>
      </c>
      <c r="F491" s="24" t="s">
        <v>137</v>
      </c>
      <c r="G491" s="24" t="s">
        <v>149</v>
      </c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" customHeight="1" x14ac:dyDescent="0.25">
      <c r="A492" s="13">
        <v>1552</v>
      </c>
      <c r="B492" s="25" t="s">
        <v>567</v>
      </c>
      <c r="C492" s="26">
        <v>7</v>
      </c>
      <c r="D492" s="26" t="s">
        <v>445</v>
      </c>
      <c r="E492" s="26" t="s">
        <v>38</v>
      </c>
      <c r="F492" s="26" t="s">
        <v>137</v>
      </c>
      <c r="G492" s="26" t="s">
        <v>149</v>
      </c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" customHeight="1" x14ac:dyDescent="0.25">
      <c r="A493" s="13">
        <v>1553</v>
      </c>
      <c r="B493" s="23" t="s">
        <v>568</v>
      </c>
      <c r="C493" s="24">
        <v>7</v>
      </c>
      <c r="D493" s="24" t="s">
        <v>445</v>
      </c>
      <c r="E493" s="24" t="s">
        <v>38</v>
      </c>
      <c r="F493" s="24" t="s">
        <v>137</v>
      </c>
      <c r="G493" s="24" t="s">
        <v>149</v>
      </c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" customHeight="1" x14ac:dyDescent="0.25">
      <c r="A494" s="13">
        <v>1554</v>
      </c>
      <c r="B494" s="25" t="s">
        <v>569</v>
      </c>
      <c r="C494" s="26">
        <v>7</v>
      </c>
      <c r="D494" s="26" t="s">
        <v>445</v>
      </c>
      <c r="E494" s="26" t="s">
        <v>38</v>
      </c>
      <c r="F494" s="26" t="s">
        <v>137</v>
      </c>
      <c r="G494" s="26" t="s">
        <v>149</v>
      </c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" customHeight="1" x14ac:dyDescent="0.25">
      <c r="A495" s="13">
        <v>1555</v>
      </c>
      <c r="B495" s="23" t="s">
        <v>570</v>
      </c>
      <c r="C495" s="24">
        <v>7</v>
      </c>
      <c r="D495" s="24" t="s">
        <v>445</v>
      </c>
      <c r="E495" s="24" t="s">
        <v>38</v>
      </c>
      <c r="F495" s="24" t="s">
        <v>137</v>
      </c>
      <c r="G495" s="24" t="s">
        <v>149</v>
      </c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" customHeight="1" x14ac:dyDescent="0.25">
      <c r="A496" s="13">
        <v>1556</v>
      </c>
      <c r="B496" s="25" t="s">
        <v>571</v>
      </c>
      <c r="C496" s="26">
        <v>7</v>
      </c>
      <c r="D496" s="26" t="s">
        <v>445</v>
      </c>
      <c r="E496" s="26" t="s">
        <v>38</v>
      </c>
      <c r="F496" s="26" t="s">
        <v>137</v>
      </c>
      <c r="G496" s="26" t="s">
        <v>149</v>
      </c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" customHeight="1" x14ac:dyDescent="0.25">
      <c r="A497" s="13">
        <v>1557</v>
      </c>
      <c r="B497" s="23" t="s">
        <v>572</v>
      </c>
      <c r="C497" s="24">
        <v>7</v>
      </c>
      <c r="D497" s="24" t="s">
        <v>445</v>
      </c>
      <c r="E497" s="24" t="s">
        <v>38</v>
      </c>
      <c r="F497" s="24" t="s">
        <v>137</v>
      </c>
      <c r="G497" s="24" t="s">
        <v>149</v>
      </c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" customHeight="1" x14ac:dyDescent="0.25">
      <c r="A498" s="13">
        <v>1558</v>
      </c>
      <c r="B498" s="25" t="s">
        <v>573</v>
      </c>
      <c r="C498" s="26">
        <v>8</v>
      </c>
      <c r="D498" s="26" t="s">
        <v>445</v>
      </c>
      <c r="E498" s="26" t="s">
        <v>38</v>
      </c>
      <c r="F498" s="26" t="s">
        <v>137</v>
      </c>
      <c r="G498" s="26" t="s">
        <v>149</v>
      </c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" customHeight="1" x14ac:dyDescent="0.25">
      <c r="A499" s="13">
        <v>1559</v>
      </c>
      <c r="B499" s="23" t="s">
        <v>574</v>
      </c>
      <c r="C499" s="24">
        <v>8</v>
      </c>
      <c r="D499" s="24" t="s">
        <v>445</v>
      </c>
      <c r="E499" s="24" t="s">
        <v>38</v>
      </c>
      <c r="F499" s="24" t="s">
        <v>137</v>
      </c>
      <c r="G499" s="24" t="s">
        <v>149</v>
      </c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" customHeight="1" x14ac:dyDescent="0.25">
      <c r="A500" s="13">
        <v>1560</v>
      </c>
      <c r="B500" s="25" t="s">
        <v>575</v>
      </c>
      <c r="C500" s="26">
        <v>8</v>
      </c>
      <c r="D500" s="26" t="s">
        <v>445</v>
      </c>
      <c r="E500" s="26" t="s">
        <v>38</v>
      </c>
      <c r="F500" s="26" t="s">
        <v>137</v>
      </c>
      <c r="G500" s="26" t="s">
        <v>149</v>
      </c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" customHeight="1" x14ac:dyDescent="0.25">
      <c r="A501" s="13">
        <v>1561</v>
      </c>
      <c r="B501" s="23" t="s">
        <v>576</v>
      </c>
      <c r="C501" s="24">
        <v>8</v>
      </c>
      <c r="D501" s="24" t="s">
        <v>445</v>
      </c>
      <c r="E501" s="24" t="s">
        <v>38</v>
      </c>
      <c r="F501" s="24" t="s">
        <v>137</v>
      </c>
      <c r="G501" s="24" t="s">
        <v>149</v>
      </c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" customHeight="1" x14ac:dyDescent="0.25">
      <c r="A502" s="13">
        <v>1562</v>
      </c>
      <c r="B502" s="25" t="s">
        <v>577</v>
      </c>
      <c r="C502" s="26">
        <v>8</v>
      </c>
      <c r="D502" s="26" t="s">
        <v>445</v>
      </c>
      <c r="E502" s="26" t="s">
        <v>38</v>
      </c>
      <c r="F502" s="26" t="s">
        <v>137</v>
      </c>
      <c r="G502" s="26" t="s">
        <v>149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" customHeight="1" x14ac:dyDescent="0.25">
      <c r="A503" s="13">
        <v>1563</v>
      </c>
      <c r="B503" s="23" t="s">
        <v>578</v>
      </c>
      <c r="C503" s="24">
        <v>8</v>
      </c>
      <c r="D503" s="24" t="s">
        <v>445</v>
      </c>
      <c r="E503" s="24" t="s">
        <v>38</v>
      </c>
      <c r="F503" s="24" t="s">
        <v>137</v>
      </c>
      <c r="G503" s="24" t="s">
        <v>149</v>
      </c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" customHeight="1" x14ac:dyDescent="0.25">
      <c r="A504" s="13">
        <v>1564</v>
      </c>
      <c r="B504" s="25" t="s">
        <v>579</v>
      </c>
      <c r="C504" s="26">
        <v>8</v>
      </c>
      <c r="D504" s="26" t="s">
        <v>445</v>
      </c>
      <c r="E504" s="26" t="s">
        <v>38</v>
      </c>
      <c r="F504" s="26" t="s">
        <v>137</v>
      </c>
      <c r="G504" s="26" t="s">
        <v>149</v>
      </c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" customHeight="1" x14ac:dyDescent="0.25">
      <c r="A505" s="13">
        <v>1565</v>
      </c>
      <c r="B505" s="23" t="s">
        <v>580</v>
      </c>
      <c r="C505" s="24">
        <v>8</v>
      </c>
      <c r="D505" s="24" t="s">
        <v>445</v>
      </c>
      <c r="E505" s="24" t="s">
        <v>38</v>
      </c>
      <c r="F505" s="24" t="s">
        <v>137</v>
      </c>
      <c r="G505" s="24" t="s">
        <v>149</v>
      </c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" customHeight="1" x14ac:dyDescent="0.25">
      <c r="A506" s="13">
        <v>1566</v>
      </c>
      <c r="B506" s="25" t="s">
        <v>581</v>
      </c>
      <c r="C506" s="26">
        <v>8</v>
      </c>
      <c r="D506" s="26" t="s">
        <v>445</v>
      </c>
      <c r="E506" s="26" t="s">
        <v>38</v>
      </c>
      <c r="F506" s="26" t="s">
        <v>137</v>
      </c>
      <c r="G506" s="26" t="s">
        <v>149</v>
      </c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" customHeight="1" x14ac:dyDescent="0.25">
      <c r="A507" s="13">
        <v>1567</v>
      </c>
      <c r="B507" s="23" t="s">
        <v>582</v>
      </c>
      <c r="C507" s="24">
        <v>8</v>
      </c>
      <c r="D507" s="24" t="s">
        <v>445</v>
      </c>
      <c r="E507" s="24" t="s">
        <v>38</v>
      </c>
      <c r="F507" s="24" t="s">
        <v>137</v>
      </c>
      <c r="G507" s="24" t="s">
        <v>149</v>
      </c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" customHeight="1" x14ac:dyDescent="0.25">
      <c r="A508" s="13">
        <v>1568</v>
      </c>
      <c r="B508" s="25" t="s">
        <v>583</v>
      </c>
      <c r="C508" s="26">
        <v>8</v>
      </c>
      <c r="D508" s="26" t="s">
        <v>445</v>
      </c>
      <c r="E508" s="26" t="s">
        <v>38</v>
      </c>
      <c r="F508" s="26" t="s">
        <v>137</v>
      </c>
      <c r="G508" s="26" t="s">
        <v>149</v>
      </c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" customHeight="1" x14ac:dyDescent="0.25">
      <c r="A509" s="13">
        <v>1569</v>
      </c>
      <c r="B509" s="23" t="s">
        <v>584</v>
      </c>
      <c r="C509" s="24">
        <v>8</v>
      </c>
      <c r="D509" s="24" t="s">
        <v>445</v>
      </c>
      <c r="E509" s="24" t="s">
        <v>38</v>
      </c>
      <c r="F509" s="24" t="s">
        <v>137</v>
      </c>
      <c r="G509" s="24" t="s">
        <v>149</v>
      </c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" customHeight="1" x14ac:dyDescent="0.25">
      <c r="A510" s="13">
        <v>1570</v>
      </c>
      <c r="B510" s="25" t="s">
        <v>585</v>
      </c>
      <c r="C510" s="26">
        <v>8</v>
      </c>
      <c r="D510" s="26" t="s">
        <v>445</v>
      </c>
      <c r="E510" s="26" t="s">
        <v>38</v>
      </c>
      <c r="F510" s="26" t="s">
        <v>137</v>
      </c>
      <c r="G510" s="26" t="s">
        <v>149</v>
      </c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" customHeight="1" x14ac:dyDescent="0.25">
      <c r="A511" s="13">
        <v>1571</v>
      </c>
      <c r="B511" s="23" t="s">
        <v>586</v>
      </c>
      <c r="C511" s="24">
        <v>8</v>
      </c>
      <c r="D511" s="24" t="s">
        <v>445</v>
      </c>
      <c r="E511" s="24" t="s">
        <v>38</v>
      </c>
      <c r="F511" s="24" t="s">
        <v>137</v>
      </c>
      <c r="G511" s="24" t="s">
        <v>149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" customHeight="1" x14ac:dyDescent="0.25">
      <c r="A512" s="13">
        <v>1635</v>
      </c>
      <c r="B512" s="25" t="s">
        <v>587</v>
      </c>
      <c r="C512" s="26">
        <v>0</v>
      </c>
      <c r="D512" s="26" t="s">
        <v>588</v>
      </c>
      <c r="E512" s="26" t="s">
        <v>17</v>
      </c>
      <c r="F512" s="26" t="s">
        <v>18</v>
      </c>
      <c r="G512" s="26" t="s">
        <v>19</v>
      </c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" customHeight="1" x14ac:dyDescent="0.25">
      <c r="A513" s="13">
        <v>1636</v>
      </c>
      <c r="B513" s="23" t="s">
        <v>589</v>
      </c>
      <c r="C513" s="24">
        <v>0</v>
      </c>
      <c r="D513" s="24" t="s">
        <v>588</v>
      </c>
      <c r="E513" s="24" t="s">
        <v>17</v>
      </c>
      <c r="F513" s="24" t="s">
        <v>18</v>
      </c>
      <c r="G513" s="24" t="s">
        <v>19</v>
      </c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" customHeight="1" x14ac:dyDescent="0.25">
      <c r="A514" s="13">
        <v>1637</v>
      </c>
      <c r="B514" s="25" t="s">
        <v>590</v>
      </c>
      <c r="C514" s="26">
        <v>0</v>
      </c>
      <c r="D514" s="26" t="s">
        <v>588</v>
      </c>
      <c r="E514" s="26" t="s">
        <v>17</v>
      </c>
      <c r="F514" s="26" t="s">
        <v>18</v>
      </c>
      <c r="G514" s="26" t="s">
        <v>19</v>
      </c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" customHeight="1" x14ac:dyDescent="0.25">
      <c r="A515" s="13">
        <v>1638</v>
      </c>
      <c r="B515" s="23" t="s">
        <v>591</v>
      </c>
      <c r="C515" s="24">
        <v>0</v>
      </c>
      <c r="D515" s="24" t="s">
        <v>588</v>
      </c>
      <c r="E515" s="24" t="s">
        <v>17</v>
      </c>
      <c r="F515" s="24" t="s">
        <v>18</v>
      </c>
      <c r="G515" s="24" t="s">
        <v>19</v>
      </c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" customHeight="1" x14ac:dyDescent="0.25">
      <c r="A516" s="13">
        <v>1639</v>
      </c>
      <c r="B516" s="25" t="s">
        <v>592</v>
      </c>
      <c r="C516" s="26">
        <v>0</v>
      </c>
      <c r="D516" s="26" t="s">
        <v>588</v>
      </c>
      <c r="E516" s="26" t="s">
        <v>17</v>
      </c>
      <c r="F516" s="26" t="s">
        <v>18</v>
      </c>
      <c r="G516" s="26" t="s">
        <v>19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" customHeight="1" x14ac:dyDescent="0.25">
      <c r="A517" s="13">
        <v>1640</v>
      </c>
      <c r="B517" s="23" t="s">
        <v>593</v>
      </c>
      <c r="C517" s="24">
        <v>0</v>
      </c>
      <c r="D517" s="24" t="s">
        <v>588</v>
      </c>
      <c r="E517" s="24" t="s">
        <v>17</v>
      </c>
      <c r="F517" s="24" t="s">
        <v>18</v>
      </c>
      <c r="G517" s="24" t="s">
        <v>19</v>
      </c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" customHeight="1" x14ac:dyDescent="0.25">
      <c r="A518" s="13">
        <v>1641</v>
      </c>
      <c r="B518" s="25" t="s">
        <v>594</v>
      </c>
      <c r="C518" s="26">
        <v>0</v>
      </c>
      <c r="D518" s="26" t="s">
        <v>588</v>
      </c>
      <c r="E518" s="26" t="s">
        <v>17</v>
      </c>
      <c r="F518" s="26" t="s">
        <v>18</v>
      </c>
      <c r="G518" s="26" t="s">
        <v>19</v>
      </c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" customHeight="1" x14ac:dyDescent="0.25">
      <c r="A519" s="13">
        <v>1642</v>
      </c>
      <c r="B519" s="23" t="s">
        <v>595</v>
      </c>
      <c r="C519" s="24">
        <v>0</v>
      </c>
      <c r="D519" s="24" t="s">
        <v>588</v>
      </c>
      <c r="E519" s="24" t="s">
        <v>17</v>
      </c>
      <c r="F519" s="24" t="s">
        <v>18</v>
      </c>
      <c r="G519" s="24" t="s">
        <v>19</v>
      </c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" customHeight="1" x14ac:dyDescent="0.25">
      <c r="A520" s="13">
        <v>1643</v>
      </c>
      <c r="B520" s="25" t="s">
        <v>596</v>
      </c>
      <c r="C520" s="26">
        <v>1</v>
      </c>
      <c r="D520" s="26" t="s">
        <v>588</v>
      </c>
      <c r="E520" s="26" t="s">
        <v>17</v>
      </c>
      <c r="F520" s="26" t="s">
        <v>18</v>
      </c>
      <c r="G520" s="26" t="s">
        <v>19</v>
      </c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" customHeight="1" x14ac:dyDescent="0.25">
      <c r="A521" s="13">
        <v>1644</v>
      </c>
      <c r="B521" s="23" t="s">
        <v>597</v>
      </c>
      <c r="C521" s="24">
        <v>1</v>
      </c>
      <c r="D521" s="24" t="s">
        <v>588</v>
      </c>
      <c r="E521" s="24" t="s">
        <v>17</v>
      </c>
      <c r="F521" s="24" t="s">
        <v>18</v>
      </c>
      <c r="G521" s="24" t="s">
        <v>19</v>
      </c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" customHeight="1" x14ac:dyDescent="0.25">
      <c r="A522" s="13">
        <v>1645</v>
      </c>
      <c r="B522" s="25" t="s">
        <v>598</v>
      </c>
      <c r="C522" s="26">
        <v>1</v>
      </c>
      <c r="D522" s="26" t="s">
        <v>588</v>
      </c>
      <c r="E522" s="26" t="s">
        <v>17</v>
      </c>
      <c r="F522" s="26" t="s">
        <v>18</v>
      </c>
      <c r="G522" s="26" t="s">
        <v>19</v>
      </c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" customHeight="1" x14ac:dyDescent="0.25">
      <c r="A523" s="13">
        <v>1646</v>
      </c>
      <c r="B523" s="23" t="s">
        <v>599</v>
      </c>
      <c r="C523" s="24">
        <v>1</v>
      </c>
      <c r="D523" s="24" t="s">
        <v>588</v>
      </c>
      <c r="E523" s="24" t="s">
        <v>17</v>
      </c>
      <c r="F523" s="24" t="s">
        <v>18</v>
      </c>
      <c r="G523" s="24" t="s">
        <v>19</v>
      </c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" customHeight="1" x14ac:dyDescent="0.25">
      <c r="A524" s="13">
        <v>1647</v>
      </c>
      <c r="B524" s="25" t="s">
        <v>600</v>
      </c>
      <c r="C524" s="26">
        <v>1</v>
      </c>
      <c r="D524" s="26" t="s">
        <v>588</v>
      </c>
      <c r="E524" s="26" t="s">
        <v>17</v>
      </c>
      <c r="F524" s="26" t="s">
        <v>18</v>
      </c>
      <c r="G524" s="26" t="s">
        <v>19</v>
      </c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" customHeight="1" x14ac:dyDescent="0.25">
      <c r="A525" s="13">
        <v>1648</v>
      </c>
      <c r="B525" s="23" t="s">
        <v>601</v>
      </c>
      <c r="C525" s="24">
        <v>1</v>
      </c>
      <c r="D525" s="24" t="s">
        <v>588</v>
      </c>
      <c r="E525" s="24" t="s">
        <v>17</v>
      </c>
      <c r="F525" s="24" t="s">
        <v>18</v>
      </c>
      <c r="G525" s="24" t="s">
        <v>19</v>
      </c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" customHeight="1" x14ac:dyDescent="0.25">
      <c r="A526" s="13">
        <v>1649</v>
      </c>
      <c r="B526" s="25" t="s">
        <v>602</v>
      </c>
      <c r="C526" s="26">
        <v>2</v>
      </c>
      <c r="D526" s="26" t="s">
        <v>588</v>
      </c>
      <c r="E526" s="26" t="s">
        <v>17</v>
      </c>
      <c r="F526" s="26" t="s">
        <v>18</v>
      </c>
      <c r="G526" s="26" t="s">
        <v>19</v>
      </c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" customHeight="1" x14ac:dyDescent="0.25">
      <c r="A527" s="13">
        <v>1650</v>
      </c>
      <c r="B527" s="23" t="s">
        <v>603</v>
      </c>
      <c r="C527" s="24">
        <v>2</v>
      </c>
      <c r="D527" s="24" t="s">
        <v>588</v>
      </c>
      <c r="E527" s="24" t="s">
        <v>17</v>
      </c>
      <c r="F527" s="24" t="s">
        <v>18</v>
      </c>
      <c r="G527" s="24" t="s">
        <v>19</v>
      </c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" customHeight="1" x14ac:dyDescent="0.25">
      <c r="A528" s="13">
        <v>1651</v>
      </c>
      <c r="B528" s="25" t="s">
        <v>604</v>
      </c>
      <c r="C528" s="26">
        <v>3</v>
      </c>
      <c r="D528" s="26" t="s">
        <v>588</v>
      </c>
      <c r="E528" s="26" t="s">
        <v>17</v>
      </c>
      <c r="F528" s="26" t="s">
        <v>18</v>
      </c>
      <c r="G528" s="26" t="s">
        <v>19</v>
      </c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" customHeight="1" x14ac:dyDescent="0.25">
      <c r="A529" s="13">
        <v>1652</v>
      </c>
      <c r="B529" s="23" t="s">
        <v>605</v>
      </c>
      <c r="C529" s="24">
        <v>3</v>
      </c>
      <c r="D529" s="24" t="s">
        <v>588</v>
      </c>
      <c r="E529" s="24" t="s">
        <v>17</v>
      </c>
      <c r="F529" s="24" t="s">
        <v>18</v>
      </c>
      <c r="G529" s="24" t="s">
        <v>19</v>
      </c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" customHeight="1" x14ac:dyDescent="0.25">
      <c r="A530" s="13">
        <v>1653</v>
      </c>
      <c r="B530" s="25" t="s">
        <v>606</v>
      </c>
      <c r="C530" s="26">
        <v>3</v>
      </c>
      <c r="D530" s="26" t="s">
        <v>588</v>
      </c>
      <c r="E530" s="26" t="s">
        <v>17</v>
      </c>
      <c r="F530" s="26" t="s">
        <v>18</v>
      </c>
      <c r="G530" s="26" t="s">
        <v>19</v>
      </c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" customHeight="1" x14ac:dyDescent="0.25">
      <c r="A531" s="13">
        <v>1654</v>
      </c>
      <c r="B531" s="23" t="s">
        <v>607</v>
      </c>
      <c r="C531" s="24">
        <v>3</v>
      </c>
      <c r="D531" s="24" t="s">
        <v>588</v>
      </c>
      <c r="E531" s="24" t="s">
        <v>17</v>
      </c>
      <c r="F531" s="24" t="s">
        <v>18</v>
      </c>
      <c r="G531" s="24" t="s">
        <v>19</v>
      </c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" customHeight="1" x14ac:dyDescent="0.25">
      <c r="A532" s="13">
        <v>1655</v>
      </c>
      <c r="B532" s="25" t="s">
        <v>608</v>
      </c>
      <c r="C532" s="26">
        <v>3</v>
      </c>
      <c r="D532" s="26" t="s">
        <v>588</v>
      </c>
      <c r="E532" s="26" t="s">
        <v>17</v>
      </c>
      <c r="F532" s="26" t="s">
        <v>18</v>
      </c>
      <c r="G532" s="26" t="s">
        <v>19</v>
      </c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" customHeight="1" x14ac:dyDescent="0.25">
      <c r="A533" s="13">
        <v>1656</v>
      </c>
      <c r="B533" s="23" t="s">
        <v>609</v>
      </c>
      <c r="C533" s="24">
        <v>4</v>
      </c>
      <c r="D533" s="24" t="s">
        <v>588</v>
      </c>
      <c r="E533" s="24" t="s">
        <v>17</v>
      </c>
      <c r="F533" s="24" t="s">
        <v>18</v>
      </c>
      <c r="G533" s="24" t="s">
        <v>19</v>
      </c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" customHeight="1" x14ac:dyDescent="0.25">
      <c r="A534" s="13">
        <v>1657</v>
      </c>
      <c r="B534" s="25" t="s">
        <v>610</v>
      </c>
      <c r="C534" s="26">
        <v>4</v>
      </c>
      <c r="D534" s="26" t="s">
        <v>588</v>
      </c>
      <c r="E534" s="26" t="s">
        <v>17</v>
      </c>
      <c r="F534" s="26" t="s">
        <v>18</v>
      </c>
      <c r="G534" s="26" t="s">
        <v>19</v>
      </c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" customHeight="1" x14ac:dyDescent="0.25">
      <c r="A535" s="13">
        <v>1658</v>
      </c>
      <c r="B535" s="23" t="s">
        <v>611</v>
      </c>
      <c r="C535" s="24">
        <v>4</v>
      </c>
      <c r="D535" s="24" t="s">
        <v>588</v>
      </c>
      <c r="E535" s="24" t="s">
        <v>17</v>
      </c>
      <c r="F535" s="24" t="s">
        <v>18</v>
      </c>
      <c r="G535" s="24" t="s">
        <v>19</v>
      </c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" customHeight="1" x14ac:dyDescent="0.25">
      <c r="A536" s="13">
        <v>1659</v>
      </c>
      <c r="B536" s="25" t="s">
        <v>612</v>
      </c>
      <c r="C536" s="26">
        <v>4</v>
      </c>
      <c r="D536" s="26" t="s">
        <v>588</v>
      </c>
      <c r="E536" s="26" t="s">
        <v>17</v>
      </c>
      <c r="F536" s="26" t="s">
        <v>18</v>
      </c>
      <c r="G536" s="26" t="s">
        <v>19</v>
      </c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" customHeight="1" x14ac:dyDescent="0.25">
      <c r="A537" s="13">
        <v>1660</v>
      </c>
      <c r="B537" s="23" t="s">
        <v>613</v>
      </c>
      <c r="C537" s="24">
        <v>4</v>
      </c>
      <c r="D537" s="24" t="s">
        <v>588</v>
      </c>
      <c r="E537" s="24" t="s">
        <v>17</v>
      </c>
      <c r="F537" s="24" t="s">
        <v>18</v>
      </c>
      <c r="G537" s="24" t="s">
        <v>19</v>
      </c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" customHeight="1" x14ac:dyDescent="0.25">
      <c r="A538" s="13">
        <v>1661</v>
      </c>
      <c r="B538" s="25" t="s">
        <v>614</v>
      </c>
      <c r="C538" s="26">
        <v>4</v>
      </c>
      <c r="D538" s="26" t="s">
        <v>588</v>
      </c>
      <c r="E538" s="26" t="s">
        <v>17</v>
      </c>
      <c r="F538" s="26" t="s">
        <v>18</v>
      </c>
      <c r="G538" s="26" t="s">
        <v>19</v>
      </c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" customHeight="1" x14ac:dyDescent="0.25">
      <c r="A539" s="13">
        <v>1662</v>
      </c>
      <c r="B539" s="23" t="s">
        <v>615</v>
      </c>
      <c r="C539" s="24">
        <v>4</v>
      </c>
      <c r="D539" s="24" t="s">
        <v>588</v>
      </c>
      <c r="E539" s="24" t="s">
        <v>17</v>
      </c>
      <c r="F539" s="24" t="s">
        <v>18</v>
      </c>
      <c r="G539" s="24" t="s">
        <v>19</v>
      </c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" customHeight="1" x14ac:dyDescent="0.25">
      <c r="A540" s="13">
        <v>1663</v>
      </c>
      <c r="B540" s="25" t="s">
        <v>616</v>
      </c>
      <c r="C540" s="26">
        <v>0</v>
      </c>
      <c r="D540" s="26" t="s">
        <v>588</v>
      </c>
      <c r="E540" s="26" t="s">
        <v>38</v>
      </c>
      <c r="F540" s="26" t="s">
        <v>18</v>
      </c>
      <c r="G540" s="26" t="s">
        <v>39</v>
      </c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" customHeight="1" x14ac:dyDescent="0.25">
      <c r="A541" s="13">
        <v>1664</v>
      </c>
      <c r="B541" s="23" t="s">
        <v>617</v>
      </c>
      <c r="C541" s="24">
        <v>0</v>
      </c>
      <c r="D541" s="24" t="s">
        <v>588</v>
      </c>
      <c r="E541" s="24" t="s">
        <v>38</v>
      </c>
      <c r="F541" s="24" t="s">
        <v>18</v>
      </c>
      <c r="G541" s="24" t="s">
        <v>39</v>
      </c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" customHeight="1" x14ac:dyDescent="0.25">
      <c r="A542" s="13">
        <v>1665</v>
      </c>
      <c r="B542" s="25" t="s">
        <v>618</v>
      </c>
      <c r="C542" s="26">
        <v>0</v>
      </c>
      <c r="D542" s="26" t="s">
        <v>588</v>
      </c>
      <c r="E542" s="26" t="s">
        <v>38</v>
      </c>
      <c r="F542" s="26" t="s">
        <v>18</v>
      </c>
      <c r="G542" s="26" t="s">
        <v>39</v>
      </c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" customHeight="1" x14ac:dyDescent="0.25">
      <c r="A543" s="13">
        <v>1667</v>
      </c>
      <c r="B543" s="23" t="s">
        <v>619</v>
      </c>
      <c r="C543" s="24">
        <v>1</v>
      </c>
      <c r="D543" s="24" t="s">
        <v>588</v>
      </c>
      <c r="E543" s="24" t="s">
        <v>38</v>
      </c>
      <c r="F543" s="24" t="s">
        <v>18</v>
      </c>
      <c r="G543" s="24" t="s">
        <v>39</v>
      </c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" customHeight="1" x14ac:dyDescent="0.25">
      <c r="A544" s="13">
        <v>1668</v>
      </c>
      <c r="B544" s="25" t="s">
        <v>620</v>
      </c>
      <c r="C544" s="26">
        <v>2</v>
      </c>
      <c r="D544" s="26" t="s">
        <v>588</v>
      </c>
      <c r="E544" s="26" t="s">
        <v>38</v>
      </c>
      <c r="F544" s="26" t="s">
        <v>18</v>
      </c>
      <c r="G544" s="26" t="s">
        <v>39</v>
      </c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" customHeight="1" x14ac:dyDescent="0.25">
      <c r="A545" s="13">
        <v>1669</v>
      </c>
      <c r="B545" s="23" t="s">
        <v>621</v>
      </c>
      <c r="C545" s="24">
        <v>2</v>
      </c>
      <c r="D545" s="24" t="s">
        <v>588</v>
      </c>
      <c r="E545" s="24" t="s">
        <v>38</v>
      </c>
      <c r="F545" s="24" t="s">
        <v>18</v>
      </c>
      <c r="G545" s="24" t="s">
        <v>39</v>
      </c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" customHeight="1" x14ac:dyDescent="0.25">
      <c r="A546" s="13">
        <v>1670</v>
      </c>
      <c r="B546" s="25" t="s">
        <v>622</v>
      </c>
      <c r="C546" s="26">
        <v>2</v>
      </c>
      <c r="D546" s="26" t="s">
        <v>588</v>
      </c>
      <c r="E546" s="26" t="s">
        <v>38</v>
      </c>
      <c r="F546" s="26" t="s">
        <v>18</v>
      </c>
      <c r="G546" s="26" t="s">
        <v>39</v>
      </c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" customHeight="1" x14ac:dyDescent="0.25">
      <c r="A547" s="13">
        <v>1671</v>
      </c>
      <c r="B547" s="23" t="s">
        <v>623</v>
      </c>
      <c r="C547" s="24">
        <v>3</v>
      </c>
      <c r="D547" s="24" t="s">
        <v>588</v>
      </c>
      <c r="E547" s="24" t="s">
        <v>38</v>
      </c>
      <c r="F547" s="24" t="s">
        <v>18</v>
      </c>
      <c r="G547" s="24" t="s">
        <v>39</v>
      </c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" customHeight="1" x14ac:dyDescent="0.25">
      <c r="A548" s="13">
        <v>1672</v>
      </c>
      <c r="B548" s="25" t="s">
        <v>624</v>
      </c>
      <c r="C548" s="26">
        <v>4</v>
      </c>
      <c r="D548" s="26" t="s">
        <v>588</v>
      </c>
      <c r="E548" s="26" t="s">
        <v>38</v>
      </c>
      <c r="F548" s="26" t="s">
        <v>18</v>
      </c>
      <c r="G548" s="26" t="s">
        <v>39</v>
      </c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" customHeight="1" x14ac:dyDescent="0.25">
      <c r="A549" s="13">
        <v>1673</v>
      </c>
      <c r="B549" s="23" t="s">
        <v>625</v>
      </c>
      <c r="C549" s="24">
        <v>4</v>
      </c>
      <c r="D549" s="24" t="s">
        <v>588</v>
      </c>
      <c r="E549" s="24" t="s">
        <v>38</v>
      </c>
      <c r="F549" s="24" t="s">
        <v>18</v>
      </c>
      <c r="G549" s="24" t="s">
        <v>39</v>
      </c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" customHeight="1" x14ac:dyDescent="0.25">
      <c r="A550" s="13">
        <v>1674</v>
      </c>
      <c r="B550" s="25" t="s">
        <v>626</v>
      </c>
      <c r="C550" s="26">
        <v>4</v>
      </c>
      <c r="D550" s="26" t="s">
        <v>588</v>
      </c>
      <c r="E550" s="26" t="s">
        <v>38</v>
      </c>
      <c r="F550" s="26" t="s">
        <v>18</v>
      </c>
      <c r="G550" s="26" t="s">
        <v>39</v>
      </c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" customHeight="1" x14ac:dyDescent="0.25">
      <c r="A551" s="13">
        <v>1675</v>
      </c>
      <c r="B551" s="23" t="s">
        <v>627</v>
      </c>
      <c r="C551" s="24">
        <v>5</v>
      </c>
      <c r="D551" s="24" t="s">
        <v>588</v>
      </c>
      <c r="E551" s="24" t="s">
        <v>17</v>
      </c>
      <c r="F551" s="24" t="s">
        <v>52</v>
      </c>
      <c r="G551" s="24" t="s">
        <v>53</v>
      </c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" customHeight="1" x14ac:dyDescent="0.25">
      <c r="A552" s="13">
        <v>1676</v>
      </c>
      <c r="B552" s="25" t="s">
        <v>628</v>
      </c>
      <c r="C552" s="26">
        <v>5</v>
      </c>
      <c r="D552" s="26" t="s">
        <v>588</v>
      </c>
      <c r="E552" s="26" t="s">
        <v>17</v>
      </c>
      <c r="F552" s="26" t="s">
        <v>52</v>
      </c>
      <c r="G552" s="26" t="s">
        <v>53</v>
      </c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" customHeight="1" x14ac:dyDescent="0.25">
      <c r="A553" s="13">
        <v>1677</v>
      </c>
      <c r="B553" s="23" t="s">
        <v>629</v>
      </c>
      <c r="C553" s="24">
        <v>6</v>
      </c>
      <c r="D553" s="24" t="s">
        <v>588</v>
      </c>
      <c r="E553" s="24" t="s">
        <v>17</v>
      </c>
      <c r="F553" s="24" t="s">
        <v>52</v>
      </c>
      <c r="G553" s="24" t="s">
        <v>53</v>
      </c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" customHeight="1" x14ac:dyDescent="0.25">
      <c r="A554" s="13">
        <v>1678</v>
      </c>
      <c r="B554" s="25" t="s">
        <v>630</v>
      </c>
      <c r="C554" s="26">
        <v>6</v>
      </c>
      <c r="D554" s="26" t="s">
        <v>588</v>
      </c>
      <c r="E554" s="26" t="s">
        <v>17</v>
      </c>
      <c r="F554" s="26" t="s">
        <v>52</v>
      </c>
      <c r="G554" s="26" t="s">
        <v>53</v>
      </c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" customHeight="1" x14ac:dyDescent="0.25">
      <c r="A555" s="13">
        <v>1679</v>
      </c>
      <c r="B555" s="23" t="s">
        <v>631</v>
      </c>
      <c r="C555" s="24">
        <v>6</v>
      </c>
      <c r="D555" s="24" t="s">
        <v>588</v>
      </c>
      <c r="E555" s="24" t="s">
        <v>17</v>
      </c>
      <c r="F555" s="24" t="s">
        <v>52</v>
      </c>
      <c r="G555" s="24" t="s">
        <v>53</v>
      </c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" customHeight="1" x14ac:dyDescent="0.25">
      <c r="A556" s="13">
        <v>1680</v>
      </c>
      <c r="B556" s="25" t="s">
        <v>632</v>
      </c>
      <c r="C556" s="26">
        <v>6</v>
      </c>
      <c r="D556" s="26" t="s">
        <v>588</v>
      </c>
      <c r="E556" s="26" t="s">
        <v>17</v>
      </c>
      <c r="F556" s="26" t="s">
        <v>52</v>
      </c>
      <c r="G556" s="26" t="s">
        <v>53</v>
      </c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" customHeight="1" x14ac:dyDescent="0.25">
      <c r="A557" s="13">
        <v>1681</v>
      </c>
      <c r="B557" s="23" t="s">
        <v>633</v>
      </c>
      <c r="C557" s="24">
        <v>5</v>
      </c>
      <c r="D557" s="24" t="s">
        <v>588</v>
      </c>
      <c r="E557" s="24" t="s">
        <v>38</v>
      </c>
      <c r="F557" s="24" t="s">
        <v>52</v>
      </c>
      <c r="G557" s="24" t="s">
        <v>57</v>
      </c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" customHeight="1" x14ac:dyDescent="0.25">
      <c r="A558" s="13">
        <v>1682</v>
      </c>
      <c r="B558" s="25" t="s">
        <v>634</v>
      </c>
      <c r="C558" s="26">
        <v>5</v>
      </c>
      <c r="D558" s="26" t="s">
        <v>588</v>
      </c>
      <c r="E558" s="26" t="s">
        <v>38</v>
      </c>
      <c r="F558" s="26" t="s">
        <v>52</v>
      </c>
      <c r="G558" s="26" t="s">
        <v>57</v>
      </c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" customHeight="1" x14ac:dyDescent="0.25">
      <c r="A559" s="13">
        <v>1683</v>
      </c>
      <c r="B559" s="23" t="s">
        <v>635</v>
      </c>
      <c r="C559" s="24">
        <v>5</v>
      </c>
      <c r="D559" s="24" t="s">
        <v>588</v>
      </c>
      <c r="E559" s="24" t="s">
        <v>38</v>
      </c>
      <c r="F559" s="24" t="s">
        <v>52</v>
      </c>
      <c r="G559" s="24" t="s">
        <v>57</v>
      </c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" customHeight="1" x14ac:dyDescent="0.25">
      <c r="A560" s="13">
        <v>1684</v>
      </c>
      <c r="B560" s="25" t="s">
        <v>636</v>
      </c>
      <c r="C560" s="26">
        <v>5</v>
      </c>
      <c r="D560" s="26" t="s">
        <v>588</v>
      </c>
      <c r="E560" s="26" t="s">
        <v>38</v>
      </c>
      <c r="F560" s="26" t="s">
        <v>52</v>
      </c>
      <c r="G560" s="26" t="s">
        <v>57</v>
      </c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" customHeight="1" x14ac:dyDescent="0.25">
      <c r="A561" s="13">
        <v>1685</v>
      </c>
      <c r="B561" s="23" t="s">
        <v>637</v>
      </c>
      <c r="C561" s="24">
        <v>5</v>
      </c>
      <c r="D561" s="24" t="s">
        <v>588</v>
      </c>
      <c r="E561" s="24" t="s">
        <v>38</v>
      </c>
      <c r="F561" s="24" t="s">
        <v>52</v>
      </c>
      <c r="G561" s="24" t="s">
        <v>57</v>
      </c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" customHeight="1" x14ac:dyDescent="0.25">
      <c r="A562" s="13">
        <v>1686</v>
      </c>
      <c r="B562" s="25" t="s">
        <v>638</v>
      </c>
      <c r="C562" s="26">
        <v>6</v>
      </c>
      <c r="D562" s="26" t="s">
        <v>588</v>
      </c>
      <c r="E562" s="26" t="s">
        <v>38</v>
      </c>
      <c r="F562" s="26" t="s">
        <v>52</v>
      </c>
      <c r="G562" s="26" t="s">
        <v>57</v>
      </c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" customHeight="1" x14ac:dyDescent="0.25">
      <c r="A563" s="13">
        <v>1687</v>
      </c>
      <c r="B563" s="23" t="s">
        <v>639</v>
      </c>
      <c r="C563" s="24">
        <v>7</v>
      </c>
      <c r="D563" s="24" t="s">
        <v>588</v>
      </c>
      <c r="E563" s="24" t="s">
        <v>17</v>
      </c>
      <c r="F563" s="24" t="s">
        <v>137</v>
      </c>
      <c r="G563" s="24" t="s">
        <v>138</v>
      </c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" customHeight="1" x14ac:dyDescent="0.25">
      <c r="A564" s="13">
        <v>1688</v>
      </c>
      <c r="B564" s="25" t="s">
        <v>640</v>
      </c>
      <c r="C564" s="26">
        <v>7</v>
      </c>
      <c r="D564" s="26" t="s">
        <v>588</v>
      </c>
      <c r="E564" s="26" t="s">
        <v>38</v>
      </c>
      <c r="F564" s="26" t="s">
        <v>137</v>
      </c>
      <c r="G564" s="26" t="s">
        <v>149</v>
      </c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" customHeight="1" x14ac:dyDescent="0.25">
      <c r="A565" s="13">
        <v>1689</v>
      </c>
      <c r="B565" s="23" t="s">
        <v>641</v>
      </c>
      <c r="C565" s="24">
        <v>7</v>
      </c>
      <c r="D565" s="24" t="s">
        <v>588</v>
      </c>
      <c r="E565" s="24" t="s">
        <v>38</v>
      </c>
      <c r="F565" s="24" t="s">
        <v>137</v>
      </c>
      <c r="G565" s="24" t="s">
        <v>149</v>
      </c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" customHeight="1" x14ac:dyDescent="0.25">
      <c r="A566" s="13">
        <v>1690</v>
      </c>
      <c r="B566" s="25" t="s">
        <v>642</v>
      </c>
      <c r="C566" s="26">
        <v>7</v>
      </c>
      <c r="D566" s="26" t="s">
        <v>588</v>
      </c>
      <c r="E566" s="26" t="s">
        <v>38</v>
      </c>
      <c r="F566" s="26" t="s">
        <v>137</v>
      </c>
      <c r="G566" s="26" t="s">
        <v>149</v>
      </c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" customHeight="1" x14ac:dyDescent="0.25">
      <c r="A567" s="13">
        <v>1691</v>
      </c>
      <c r="B567" s="23" t="s">
        <v>643</v>
      </c>
      <c r="C567" s="24">
        <v>8</v>
      </c>
      <c r="D567" s="24" t="s">
        <v>588</v>
      </c>
      <c r="E567" s="24" t="s">
        <v>38</v>
      </c>
      <c r="F567" s="24" t="s">
        <v>137</v>
      </c>
      <c r="G567" s="24" t="s">
        <v>149</v>
      </c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" customHeight="1" x14ac:dyDescent="0.25">
      <c r="A568" s="13">
        <v>1692</v>
      </c>
      <c r="B568" s="25" t="s">
        <v>644</v>
      </c>
      <c r="C568" s="26">
        <v>8</v>
      </c>
      <c r="D568" s="26" t="s">
        <v>588</v>
      </c>
      <c r="E568" s="26" t="s">
        <v>38</v>
      </c>
      <c r="F568" s="26" t="s">
        <v>137</v>
      </c>
      <c r="G568" s="26" t="s">
        <v>149</v>
      </c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 x14ac:dyDescent="0.25">
      <c r="A569" s="29">
        <v>726</v>
      </c>
      <c r="B569" s="29" t="s">
        <v>786</v>
      </c>
      <c r="C569" s="29">
        <v>6</v>
      </c>
      <c r="D569" s="29" t="s">
        <v>229</v>
      </c>
      <c r="E569" s="29" t="s">
        <v>38</v>
      </c>
      <c r="F569" s="29" t="s">
        <v>52</v>
      </c>
      <c r="G569" s="29" t="s">
        <v>57</v>
      </c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 x14ac:dyDescent="0.25">
      <c r="A570" s="29">
        <v>727</v>
      </c>
      <c r="B570" s="29" t="s">
        <v>787</v>
      </c>
      <c r="C570" s="29">
        <v>5</v>
      </c>
      <c r="D570" s="29" t="s">
        <v>229</v>
      </c>
      <c r="E570" s="29" t="s">
        <v>17</v>
      </c>
      <c r="F570" s="29" t="s">
        <v>52</v>
      </c>
      <c r="G570" s="29" t="s">
        <v>53</v>
      </c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 x14ac:dyDescent="0.25">
      <c r="A571" s="29">
        <v>411</v>
      </c>
      <c r="B571" s="29" t="s">
        <v>968</v>
      </c>
      <c r="C571" s="29">
        <v>5</v>
      </c>
      <c r="D571" s="29" t="s">
        <v>61</v>
      </c>
      <c r="E571" s="29" t="s">
        <v>38</v>
      </c>
      <c r="F571" s="29" t="s">
        <v>52</v>
      </c>
      <c r="G571" s="29" t="s">
        <v>57</v>
      </c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 x14ac:dyDescent="0.25">
      <c r="A572" s="29"/>
      <c r="B572" s="29"/>
      <c r="C572" s="29"/>
      <c r="D572" s="29"/>
      <c r="E572" s="29"/>
      <c r="F572" s="29"/>
      <c r="G572" s="29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 x14ac:dyDescent="0.25">
      <c r="A573" s="29"/>
      <c r="B573" s="29"/>
      <c r="C573" s="29"/>
      <c r="D573" s="29"/>
      <c r="E573" s="29"/>
      <c r="F573" s="29"/>
      <c r="G573" s="29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 x14ac:dyDescent="0.25">
      <c r="A574" s="29"/>
      <c r="B574" s="29"/>
      <c r="C574" s="29"/>
      <c r="D574" s="29"/>
      <c r="E574" s="29"/>
      <c r="F574" s="29"/>
      <c r="G574" s="29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 x14ac:dyDescent="0.25">
      <c r="A575" s="29"/>
      <c r="B575" s="29"/>
      <c r="C575" s="29"/>
      <c r="D575" s="29"/>
      <c r="E575" s="29"/>
      <c r="F575" s="29"/>
      <c r="G575" s="29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 x14ac:dyDescent="0.25">
      <c r="A576" s="29"/>
      <c r="B576" s="29"/>
      <c r="C576" s="29"/>
      <c r="D576" s="29"/>
      <c r="E576" s="29"/>
      <c r="F576" s="29"/>
      <c r="G576" s="29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 x14ac:dyDescent="0.25">
      <c r="A577" s="29"/>
      <c r="B577" s="29"/>
      <c r="C577" s="29"/>
      <c r="D577" s="29"/>
      <c r="E577" s="29"/>
      <c r="F577" s="29"/>
      <c r="G577" s="29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 x14ac:dyDescent="0.25">
      <c r="A578" s="29"/>
      <c r="B578" s="29"/>
      <c r="C578" s="29"/>
      <c r="D578" s="29"/>
      <c r="E578" s="29"/>
      <c r="F578" s="29"/>
      <c r="G578" s="29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 x14ac:dyDescent="0.25">
      <c r="A579" s="29"/>
      <c r="B579" s="29"/>
      <c r="C579" s="29"/>
      <c r="D579" s="29"/>
      <c r="E579" s="29"/>
      <c r="F579" s="29"/>
      <c r="G579" s="29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 x14ac:dyDescent="0.25">
      <c r="A580" s="29"/>
      <c r="B580" s="29"/>
      <c r="C580" s="29"/>
      <c r="D580" s="29"/>
      <c r="E580" s="29"/>
      <c r="F580" s="29"/>
      <c r="G580" s="29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 x14ac:dyDescent="0.25">
      <c r="A581" s="29"/>
      <c r="B581" s="29"/>
      <c r="C581" s="29"/>
      <c r="D581" s="29"/>
      <c r="E581" s="29"/>
      <c r="F581" s="29"/>
      <c r="G581" s="29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 x14ac:dyDescent="0.25">
      <c r="A582" s="29"/>
      <c r="B582" s="29"/>
      <c r="C582" s="29"/>
      <c r="D582" s="29"/>
      <c r="E582" s="29"/>
      <c r="F582" s="29"/>
      <c r="G582" s="29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 x14ac:dyDescent="0.25">
      <c r="A583" s="29"/>
      <c r="B583" s="29"/>
      <c r="C583" s="29"/>
      <c r="D583" s="29"/>
      <c r="E583" s="29"/>
      <c r="F583" s="29"/>
      <c r="G583" s="29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 x14ac:dyDescent="0.25">
      <c r="A584" s="29"/>
      <c r="B584" s="29"/>
      <c r="C584" s="29"/>
      <c r="D584" s="29"/>
      <c r="E584" s="29"/>
      <c r="F584" s="29"/>
      <c r="G584" s="29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 x14ac:dyDescent="0.25">
      <c r="A585" s="29"/>
      <c r="B585" s="29"/>
      <c r="C585" s="29"/>
      <c r="D585" s="29"/>
      <c r="E585" s="29"/>
      <c r="F585" s="29"/>
      <c r="G585" s="29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 x14ac:dyDescent="0.25">
      <c r="A586" s="29"/>
      <c r="B586" s="29"/>
      <c r="C586" s="29"/>
      <c r="D586" s="29"/>
      <c r="E586" s="29"/>
      <c r="F586" s="29"/>
      <c r="G586" s="29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 x14ac:dyDescent="0.25">
      <c r="A587" s="29"/>
      <c r="B587" s="29"/>
      <c r="C587" s="29"/>
      <c r="D587" s="29"/>
      <c r="E587" s="29"/>
      <c r="F587" s="29"/>
      <c r="G587" s="29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 x14ac:dyDescent="0.25">
      <c r="A588" s="29"/>
      <c r="B588" s="29"/>
      <c r="C588" s="29"/>
      <c r="D588" s="29"/>
      <c r="E588" s="29"/>
      <c r="F588" s="29"/>
      <c r="G588" s="29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 x14ac:dyDescent="0.25">
      <c r="A589" s="29"/>
      <c r="B589" s="29"/>
      <c r="C589" s="29"/>
      <c r="D589" s="29"/>
      <c r="E589" s="29"/>
      <c r="F589" s="29"/>
      <c r="G589" s="29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 x14ac:dyDescent="0.25">
      <c r="A590" s="29"/>
      <c r="B590" s="29"/>
      <c r="C590" s="29"/>
      <c r="D590" s="29"/>
      <c r="E590" s="29"/>
      <c r="F590" s="29"/>
      <c r="G590" s="29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 x14ac:dyDescent="0.25">
      <c r="A591" s="29"/>
      <c r="B591" s="29"/>
      <c r="C591" s="29"/>
      <c r="D591" s="29"/>
      <c r="E591" s="29"/>
      <c r="F591" s="29"/>
      <c r="G591" s="29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 x14ac:dyDescent="0.25">
      <c r="A592" s="29"/>
      <c r="B592" s="29"/>
      <c r="C592" s="29"/>
      <c r="D592" s="29"/>
      <c r="E592" s="29"/>
      <c r="F592" s="29"/>
      <c r="G592" s="29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 x14ac:dyDescent="0.25">
      <c r="A593" s="29"/>
      <c r="B593" s="29"/>
      <c r="C593" s="29"/>
      <c r="D593" s="29"/>
      <c r="E593" s="29"/>
      <c r="F593" s="29"/>
      <c r="G593" s="29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 x14ac:dyDescent="0.25">
      <c r="A594" s="29"/>
      <c r="B594" s="29"/>
      <c r="C594" s="29"/>
      <c r="D594" s="29"/>
      <c r="E594" s="29"/>
      <c r="F594" s="29"/>
      <c r="G594" s="29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 x14ac:dyDescent="0.25">
      <c r="A595" s="29"/>
      <c r="B595" s="29"/>
      <c r="C595" s="29"/>
      <c r="D595" s="29"/>
      <c r="E595" s="29"/>
      <c r="F595" s="29"/>
      <c r="G595" s="29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 x14ac:dyDescent="0.25">
      <c r="A596" s="29"/>
      <c r="B596" s="29"/>
      <c r="C596" s="29"/>
      <c r="D596" s="29"/>
      <c r="E596" s="29"/>
      <c r="F596" s="29"/>
      <c r="G596" s="29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 x14ac:dyDescent="0.25">
      <c r="A597" s="29"/>
      <c r="B597" s="29"/>
      <c r="C597" s="29"/>
      <c r="D597" s="29"/>
      <c r="E597" s="29"/>
      <c r="F597" s="29"/>
      <c r="G597" s="29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 x14ac:dyDescent="0.25">
      <c r="A598" s="29"/>
      <c r="B598" s="29"/>
      <c r="C598" s="29"/>
      <c r="D598" s="29"/>
      <c r="E598" s="29"/>
      <c r="F598" s="29"/>
      <c r="G598" s="29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 x14ac:dyDescent="0.25">
      <c r="A599" s="29"/>
      <c r="B599" s="29"/>
      <c r="C599" s="29"/>
      <c r="D599" s="29"/>
      <c r="E599" s="29"/>
      <c r="F599" s="29"/>
      <c r="G599" s="29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 x14ac:dyDescent="0.25">
      <c r="A600" s="29"/>
      <c r="B600" s="29"/>
      <c r="C600" s="29"/>
      <c r="D600" s="29"/>
      <c r="E600" s="29"/>
      <c r="F600" s="29"/>
      <c r="G600" s="29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 x14ac:dyDescent="0.25">
      <c r="A601" s="29"/>
      <c r="B601" s="29"/>
      <c r="C601" s="29"/>
      <c r="D601" s="29"/>
      <c r="E601" s="29"/>
      <c r="F601" s="29"/>
      <c r="G601" s="29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 x14ac:dyDescent="0.25">
      <c r="A602" s="29"/>
      <c r="B602" s="29"/>
      <c r="C602" s="29"/>
      <c r="D602" s="29"/>
      <c r="E602" s="29"/>
      <c r="F602" s="29"/>
      <c r="G602" s="29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 x14ac:dyDescent="0.25">
      <c r="A603" s="29"/>
      <c r="B603" s="29"/>
      <c r="C603" s="29"/>
      <c r="D603" s="29"/>
      <c r="E603" s="29"/>
      <c r="F603" s="29"/>
      <c r="G603" s="29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 x14ac:dyDescent="0.25">
      <c r="A604" s="29"/>
      <c r="B604" s="29"/>
      <c r="C604" s="29"/>
      <c r="D604" s="29"/>
      <c r="E604" s="29"/>
      <c r="F604" s="29"/>
      <c r="G604" s="29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 x14ac:dyDescent="0.25">
      <c r="A605" s="29"/>
      <c r="B605" s="29"/>
      <c r="C605" s="29"/>
      <c r="D605" s="29"/>
      <c r="E605" s="29"/>
      <c r="F605" s="29"/>
      <c r="G605" s="29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 x14ac:dyDescent="0.25">
      <c r="A606" s="29"/>
      <c r="B606" s="29"/>
      <c r="C606" s="29"/>
      <c r="D606" s="29"/>
      <c r="E606" s="29"/>
      <c r="F606" s="29"/>
      <c r="G606" s="29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 x14ac:dyDescent="0.25">
      <c r="A607" s="29"/>
      <c r="B607" s="29"/>
      <c r="C607" s="29"/>
      <c r="D607" s="29"/>
      <c r="E607" s="29"/>
      <c r="F607" s="29"/>
      <c r="G607" s="29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 x14ac:dyDescent="0.25">
      <c r="A608" s="29"/>
      <c r="B608" s="29"/>
      <c r="C608" s="29"/>
      <c r="D608" s="29"/>
      <c r="E608" s="29"/>
      <c r="F608" s="29"/>
      <c r="G608" s="29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 x14ac:dyDescent="0.25">
      <c r="A609" s="29"/>
      <c r="B609" s="29"/>
      <c r="C609" s="29"/>
      <c r="D609" s="29"/>
      <c r="E609" s="29"/>
      <c r="F609" s="29"/>
      <c r="G609" s="29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 x14ac:dyDescent="0.25">
      <c r="A610" s="29"/>
      <c r="B610" s="29"/>
      <c r="C610" s="29"/>
      <c r="D610" s="29"/>
      <c r="E610" s="29"/>
      <c r="F610" s="29"/>
      <c r="G610" s="29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 x14ac:dyDescent="0.25">
      <c r="A611" s="29"/>
      <c r="B611" s="29"/>
      <c r="C611" s="29"/>
      <c r="D611" s="29"/>
      <c r="E611" s="29"/>
      <c r="F611" s="29"/>
      <c r="G611" s="29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 x14ac:dyDescent="0.25">
      <c r="A612" s="29"/>
      <c r="B612" s="29"/>
      <c r="C612" s="29"/>
      <c r="D612" s="29"/>
      <c r="E612" s="29"/>
      <c r="F612" s="29"/>
      <c r="G612" s="29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 x14ac:dyDescent="0.25">
      <c r="A613" s="29"/>
      <c r="B613" s="29"/>
      <c r="C613" s="29"/>
      <c r="D613" s="29"/>
      <c r="E613" s="29"/>
      <c r="F613" s="29"/>
      <c r="G613" s="29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 x14ac:dyDescent="0.25">
      <c r="A614" s="29"/>
      <c r="B614" s="29"/>
      <c r="C614" s="29"/>
      <c r="D614" s="29"/>
      <c r="E614" s="29"/>
      <c r="F614" s="29"/>
      <c r="G614" s="29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 x14ac:dyDescent="0.25">
      <c r="A615" s="29"/>
      <c r="B615" s="29"/>
      <c r="C615" s="29"/>
      <c r="D615" s="29"/>
      <c r="E615" s="29"/>
      <c r="F615" s="29"/>
      <c r="G615" s="29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 x14ac:dyDescent="0.25">
      <c r="A616" s="29"/>
      <c r="B616" s="29"/>
      <c r="C616" s="29"/>
      <c r="D616" s="29"/>
      <c r="E616" s="29"/>
      <c r="F616" s="29"/>
      <c r="G616" s="29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 x14ac:dyDescent="0.25">
      <c r="A617" s="29"/>
      <c r="B617" s="29"/>
      <c r="C617" s="29"/>
      <c r="D617" s="29"/>
      <c r="E617" s="29"/>
      <c r="F617" s="29"/>
      <c r="G617" s="29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 x14ac:dyDescent="0.25">
      <c r="A618" s="29"/>
      <c r="B618" s="29"/>
      <c r="C618" s="29"/>
      <c r="D618" s="29"/>
      <c r="E618" s="29"/>
      <c r="F618" s="29"/>
      <c r="G618" s="29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 x14ac:dyDescent="0.25">
      <c r="A619" s="29"/>
      <c r="B619" s="29"/>
      <c r="C619" s="29"/>
      <c r="D619" s="29"/>
      <c r="E619" s="29"/>
      <c r="F619" s="29"/>
      <c r="G619" s="29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 x14ac:dyDescent="0.25">
      <c r="A620" s="29"/>
      <c r="B620" s="29"/>
      <c r="C620" s="29"/>
      <c r="D620" s="29"/>
      <c r="E620" s="29"/>
      <c r="F620" s="29"/>
      <c r="G620" s="29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 x14ac:dyDescent="0.25">
      <c r="A621" s="29"/>
      <c r="B621" s="29"/>
      <c r="C621" s="29"/>
      <c r="D621" s="29"/>
      <c r="E621" s="29"/>
      <c r="F621" s="29"/>
      <c r="G621" s="29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 x14ac:dyDescent="0.25">
      <c r="A622" s="29"/>
      <c r="B622" s="29"/>
      <c r="C622" s="29"/>
      <c r="D622" s="29"/>
      <c r="E622" s="29"/>
      <c r="F622" s="29"/>
      <c r="G622" s="29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 x14ac:dyDescent="0.25">
      <c r="A623" s="29"/>
      <c r="B623" s="29"/>
      <c r="C623" s="29"/>
      <c r="D623" s="29"/>
      <c r="E623" s="29"/>
      <c r="F623" s="29"/>
      <c r="G623" s="29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 x14ac:dyDescent="0.25">
      <c r="A624" s="29"/>
      <c r="B624" s="29"/>
      <c r="C624" s="29"/>
      <c r="D624" s="29"/>
      <c r="E624" s="29"/>
      <c r="F624" s="29"/>
      <c r="G624" s="29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 x14ac:dyDescent="0.25">
      <c r="A625" s="29"/>
      <c r="B625" s="29"/>
      <c r="C625" s="29"/>
      <c r="D625" s="29"/>
      <c r="E625" s="29"/>
      <c r="F625" s="29"/>
      <c r="G625" s="29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 x14ac:dyDescent="0.25">
      <c r="A626" s="29"/>
      <c r="B626" s="29"/>
      <c r="C626" s="29"/>
      <c r="D626" s="29"/>
      <c r="E626" s="29"/>
      <c r="F626" s="29"/>
      <c r="G626" s="29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 x14ac:dyDescent="0.25">
      <c r="A627" s="29"/>
      <c r="B627" s="29"/>
      <c r="C627" s="29"/>
      <c r="D627" s="29"/>
      <c r="E627" s="29"/>
      <c r="F627" s="29"/>
      <c r="G627" s="29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 x14ac:dyDescent="0.25">
      <c r="A628" s="29"/>
      <c r="B628" s="29"/>
      <c r="C628" s="29"/>
      <c r="D628" s="29"/>
      <c r="E628" s="29"/>
      <c r="F628" s="29"/>
      <c r="G628" s="29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 x14ac:dyDescent="0.25">
      <c r="A629" s="29"/>
      <c r="B629" s="29"/>
      <c r="C629" s="29"/>
      <c r="D629" s="29"/>
      <c r="E629" s="29"/>
      <c r="F629" s="29"/>
      <c r="G629" s="29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 x14ac:dyDescent="0.25">
      <c r="A630" s="29"/>
      <c r="B630" s="29"/>
      <c r="C630" s="29"/>
      <c r="D630" s="29"/>
      <c r="E630" s="29"/>
      <c r="F630" s="29"/>
      <c r="G630" s="29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 x14ac:dyDescent="0.25">
      <c r="A631" s="29"/>
      <c r="B631" s="29"/>
      <c r="C631" s="29"/>
      <c r="D631" s="29"/>
      <c r="E631" s="29"/>
      <c r="F631" s="29"/>
      <c r="G631" s="29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 x14ac:dyDescent="0.25">
      <c r="A632" s="29"/>
      <c r="B632" s="29"/>
      <c r="C632" s="29"/>
      <c r="D632" s="29"/>
      <c r="E632" s="29"/>
      <c r="F632" s="29"/>
      <c r="G632" s="29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 x14ac:dyDescent="0.25">
      <c r="A633" s="29"/>
      <c r="B633" s="29"/>
      <c r="C633" s="29"/>
      <c r="D633" s="29"/>
      <c r="E633" s="29"/>
      <c r="F633" s="29"/>
      <c r="G633" s="29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 x14ac:dyDescent="0.25">
      <c r="A634" s="29"/>
      <c r="B634" s="29"/>
      <c r="C634" s="29"/>
      <c r="D634" s="29"/>
      <c r="E634" s="29"/>
      <c r="F634" s="29"/>
      <c r="G634" s="29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 x14ac:dyDescent="0.25">
      <c r="A635" s="29"/>
      <c r="B635" s="29"/>
      <c r="C635" s="29"/>
      <c r="D635" s="29"/>
      <c r="E635" s="29"/>
      <c r="F635" s="29"/>
      <c r="G635" s="29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 x14ac:dyDescent="0.25">
      <c r="A636" s="29"/>
      <c r="B636" s="29"/>
      <c r="C636" s="29"/>
      <c r="D636" s="29"/>
      <c r="E636" s="29"/>
      <c r="F636" s="29"/>
      <c r="G636" s="29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 x14ac:dyDescent="0.25">
      <c r="A637" s="29"/>
      <c r="B637" s="29"/>
      <c r="C637" s="29"/>
      <c r="D637" s="29"/>
      <c r="E637" s="29"/>
      <c r="F637" s="29"/>
      <c r="G637" s="29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 x14ac:dyDescent="0.25">
      <c r="A638" s="29"/>
      <c r="B638" s="29"/>
      <c r="C638" s="29"/>
      <c r="D638" s="29"/>
      <c r="E638" s="29"/>
      <c r="F638" s="29"/>
      <c r="G638" s="29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 x14ac:dyDescent="0.25">
      <c r="A639" s="29"/>
      <c r="B639" s="29"/>
      <c r="C639" s="29"/>
      <c r="D639" s="29"/>
      <c r="E639" s="29"/>
      <c r="F639" s="29"/>
      <c r="G639" s="29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 x14ac:dyDescent="0.25">
      <c r="A640" s="29"/>
      <c r="B640" s="29"/>
      <c r="C640" s="29"/>
      <c r="D640" s="29"/>
      <c r="E640" s="29"/>
      <c r="F640" s="29"/>
      <c r="G640" s="29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 x14ac:dyDescent="0.25">
      <c r="A641" s="29"/>
      <c r="B641" s="29"/>
      <c r="C641" s="29"/>
      <c r="D641" s="29"/>
      <c r="E641" s="29"/>
      <c r="F641" s="29"/>
      <c r="G641" s="29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 x14ac:dyDescent="0.25">
      <c r="A642" s="29"/>
      <c r="B642" s="29"/>
      <c r="C642" s="29"/>
      <c r="D642" s="29"/>
      <c r="E642" s="29"/>
      <c r="F642" s="29"/>
      <c r="G642" s="29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 x14ac:dyDescent="0.25">
      <c r="A643" s="29"/>
      <c r="B643" s="29"/>
      <c r="C643" s="29"/>
      <c r="D643" s="29"/>
      <c r="E643" s="29"/>
      <c r="F643" s="29"/>
      <c r="G643" s="29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 x14ac:dyDescent="0.25">
      <c r="A644" s="29"/>
      <c r="B644" s="29"/>
      <c r="C644" s="29"/>
      <c r="D644" s="29"/>
      <c r="E644" s="29"/>
      <c r="F644" s="29"/>
      <c r="G644" s="29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 x14ac:dyDescent="0.25">
      <c r="A645" s="29"/>
      <c r="B645" s="29"/>
      <c r="C645" s="29"/>
      <c r="D645" s="29"/>
      <c r="E645" s="29"/>
      <c r="F645" s="29"/>
      <c r="G645" s="29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 x14ac:dyDescent="0.25">
      <c r="A646" s="29"/>
      <c r="B646" s="29"/>
      <c r="C646" s="29"/>
      <c r="D646" s="29"/>
      <c r="E646" s="29"/>
      <c r="F646" s="29"/>
      <c r="G646" s="29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 x14ac:dyDescent="0.25">
      <c r="A647" s="29"/>
      <c r="B647" s="29"/>
      <c r="C647" s="29"/>
      <c r="D647" s="29"/>
      <c r="E647" s="29"/>
      <c r="F647" s="29"/>
      <c r="G647" s="29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 x14ac:dyDescent="0.25">
      <c r="A648" s="29"/>
      <c r="B648" s="29"/>
      <c r="C648" s="29"/>
      <c r="D648" s="29"/>
      <c r="E648" s="29"/>
      <c r="F648" s="29"/>
      <c r="G648" s="29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 x14ac:dyDescent="0.25">
      <c r="A649" s="29"/>
      <c r="B649" s="29"/>
      <c r="C649" s="29"/>
      <c r="D649" s="29"/>
      <c r="E649" s="29"/>
      <c r="F649" s="29"/>
      <c r="G649" s="29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 x14ac:dyDescent="0.25">
      <c r="A650" s="29"/>
      <c r="B650" s="29"/>
      <c r="C650" s="29"/>
      <c r="D650" s="29"/>
      <c r="E650" s="29"/>
      <c r="F650" s="29"/>
      <c r="G650" s="29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 x14ac:dyDescent="0.25">
      <c r="A651" s="29"/>
      <c r="B651" s="29"/>
      <c r="C651" s="29"/>
      <c r="D651" s="29"/>
      <c r="E651" s="29"/>
      <c r="F651" s="29"/>
      <c r="G651" s="29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 x14ac:dyDescent="0.25">
      <c r="A652" s="29"/>
      <c r="B652" s="29"/>
      <c r="C652" s="29"/>
      <c r="D652" s="29"/>
      <c r="E652" s="29"/>
      <c r="F652" s="29"/>
      <c r="G652" s="29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 x14ac:dyDescent="0.25">
      <c r="A653" s="29"/>
      <c r="B653" s="29"/>
      <c r="C653" s="29"/>
      <c r="D653" s="29"/>
      <c r="E653" s="29"/>
      <c r="F653" s="29"/>
      <c r="G653" s="29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 x14ac:dyDescent="0.25">
      <c r="A654" s="29"/>
      <c r="B654" s="29"/>
      <c r="C654" s="29"/>
      <c r="D654" s="29"/>
      <c r="E654" s="29"/>
      <c r="F654" s="29"/>
      <c r="G654" s="29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 x14ac:dyDescent="0.25">
      <c r="A655" s="29"/>
      <c r="B655" s="29"/>
      <c r="C655" s="29"/>
      <c r="D655" s="29"/>
      <c r="E655" s="29"/>
      <c r="F655" s="29"/>
      <c r="G655" s="29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 x14ac:dyDescent="0.25">
      <c r="A656" s="29"/>
      <c r="B656" s="29"/>
      <c r="C656" s="29"/>
      <c r="D656" s="29"/>
      <c r="E656" s="29"/>
      <c r="F656" s="29"/>
      <c r="G656" s="29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 x14ac:dyDescent="0.25">
      <c r="A657" s="29"/>
      <c r="B657" s="29"/>
      <c r="C657" s="29"/>
      <c r="D657" s="29"/>
      <c r="E657" s="29"/>
      <c r="F657" s="29"/>
      <c r="G657" s="29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 x14ac:dyDescent="0.25">
      <c r="A658" s="29"/>
      <c r="B658" s="29"/>
      <c r="C658" s="29"/>
      <c r="D658" s="29"/>
      <c r="E658" s="29"/>
      <c r="F658" s="29"/>
      <c r="G658" s="29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 x14ac:dyDescent="0.25">
      <c r="A659" s="29"/>
      <c r="B659" s="29"/>
      <c r="C659" s="29"/>
      <c r="D659" s="29"/>
      <c r="E659" s="29"/>
      <c r="F659" s="29"/>
      <c r="G659" s="29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 x14ac:dyDescent="0.25">
      <c r="A660" s="29"/>
      <c r="B660" s="29"/>
      <c r="C660" s="29"/>
      <c r="D660" s="29"/>
      <c r="E660" s="29"/>
      <c r="F660" s="29"/>
      <c r="G660" s="29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 x14ac:dyDescent="0.25">
      <c r="A661" s="29"/>
      <c r="B661" s="29"/>
      <c r="C661" s="29"/>
      <c r="D661" s="29"/>
      <c r="E661" s="29"/>
      <c r="F661" s="29"/>
      <c r="G661" s="29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 x14ac:dyDescent="0.25">
      <c r="A662" s="29"/>
      <c r="B662" s="29"/>
      <c r="C662" s="29"/>
      <c r="D662" s="29"/>
      <c r="E662" s="29"/>
      <c r="F662" s="29"/>
      <c r="G662" s="29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 x14ac:dyDescent="0.25">
      <c r="A663" s="29"/>
      <c r="B663" s="29"/>
      <c r="C663" s="29"/>
      <c r="D663" s="29"/>
      <c r="E663" s="29"/>
      <c r="F663" s="29"/>
      <c r="G663" s="29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 x14ac:dyDescent="0.25">
      <c r="A664" s="29"/>
      <c r="B664" s="29"/>
      <c r="C664" s="29"/>
      <c r="D664" s="29"/>
      <c r="E664" s="29"/>
      <c r="F664" s="29"/>
      <c r="G664" s="29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 x14ac:dyDescent="0.25">
      <c r="A665" s="29"/>
      <c r="B665" s="29"/>
      <c r="C665" s="29"/>
      <c r="D665" s="29"/>
      <c r="E665" s="29"/>
      <c r="F665" s="29"/>
      <c r="G665" s="29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 x14ac:dyDescent="0.25">
      <c r="A666" s="29"/>
      <c r="B666" s="29"/>
      <c r="C666" s="29"/>
      <c r="D666" s="29"/>
      <c r="E666" s="29"/>
      <c r="F666" s="29"/>
      <c r="G666" s="29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 x14ac:dyDescent="0.25">
      <c r="A667" s="29"/>
      <c r="B667" s="29"/>
      <c r="C667" s="29"/>
      <c r="D667" s="29"/>
      <c r="E667" s="29"/>
      <c r="F667" s="29"/>
      <c r="G667" s="29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 x14ac:dyDescent="0.25">
      <c r="A668" s="29"/>
      <c r="B668" s="29"/>
      <c r="C668" s="29"/>
      <c r="D668" s="29"/>
      <c r="E668" s="29"/>
      <c r="F668" s="29"/>
      <c r="G668" s="29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 x14ac:dyDescent="0.25">
      <c r="A669" s="29"/>
      <c r="B669" s="29"/>
      <c r="C669" s="29"/>
      <c r="D669" s="29"/>
      <c r="E669" s="29"/>
      <c r="F669" s="29"/>
      <c r="G669" s="29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 x14ac:dyDescent="0.25">
      <c r="A670" s="29"/>
      <c r="B670" s="29"/>
      <c r="C670" s="29"/>
      <c r="D670" s="29"/>
      <c r="E670" s="29"/>
      <c r="F670" s="29"/>
      <c r="G670" s="29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 x14ac:dyDescent="0.25">
      <c r="A671" s="29"/>
      <c r="B671" s="29"/>
      <c r="C671" s="29"/>
      <c r="D671" s="29"/>
      <c r="E671" s="29"/>
      <c r="F671" s="29"/>
      <c r="G671" s="29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 x14ac:dyDescent="0.25">
      <c r="A672" s="29"/>
      <c r="B672" s="29"/>
      <c r="C672" s="29"/>
      <c r="D672" s="29"/>
      <c r="E672" s="29"/>
      <c r="F672" s="29"/>
      <c r="G672" s="29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 x14ac:dyDescent="0.25">
      <c r="A673" s="29"/>
      <c r="B673" s="29"/>
      <c r="C673" s="29"/>
      <c r="D673" s="29"/>
      <c r="E673" s="29"/>
      <c r="F673" s="29"/>
      <c r="G673" s="29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 x14ac:dyDescent="0.25">
      <c r="A674" s="29"/>
      <c r="B674" s="29"/>
      <c r="C674" s="29"/>
      <c r="D674" s="29"/>
      <c r="E674" s="29"/>
      <c r="F674" s="29"/>
      <c r="G674" s="29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 x14ac:dyDescent="0.25">
      <c r="A675" s="29"/>
      <c r="B675" s="29"/>
      <c r="C675" s="29"/>
      <c r="D675" s="29"/>
      <c r="E675" s="29"/>
      <c r="F675" s="29"/>
      <c r="G675" s="29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 x14ac:dyDescent="0.25">
      <c r="A676" s="29"/>
      <c r="B676" s="29"/>
      <c r="C676" s="29"/>
      <c r="D676" s="29"/>
      <c r="E676" s="29"/>
      <c r="F676" s="29"/>
      <c r="G676" s="29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 x14ac:dyDescent="0.25">
      <c r="A677" s="29"/>
      <c r="B677" s="29"/>
      <c r="C677" s="29"/>
      <c r="D677" s="29"/>
      <c r="E677" s="29"/>
      <c r="F677" s="29"/>
      <c r="G677" s="29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 x14ac:dyDescent="0.25">
      <c r="A678" s="29"/>
      <c r="B678" s="29"/>
      <c r="C678" s="29"/>
      <c r="D678" s="29"/>
      <c r="E678" s="29"/>
      <c r="F678" s="29"/>
      <c r="G678" s="29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 x14ac:dyDescent="0.25">
      <c r="A679" s="29"/>
      <c r="B679" s="29"/>
      <c r="C679" s="29"/>
      <c r="D679" s="29"/>
      <c r="E679" s="29"/>
      <c r="F679" s="29"/>
      <c r="G679" s="29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 x14ac:dyDescent="0.25">
      <c r="A680" s="29"/>
      <c r="B680" s="29"/>
      <c r="C680" s="29"/>
      <c r="D680" s="29"/>
      <c r="E680" s="29"/>
      <c r="F680" s="29"/>
      <c r="G680" s="29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 x14ac:dyDescent="0.25">
      <c r="A681" s="29"/>
      <c r="B681" s="29"/>
      <c r="C681" s="29"/>
      <c r="D681" s="29"/>
      <c r="E681" s="29"/>
      <c r="F681" s="29"/>
      <c r="G681" s="29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 x14ac:dyDescent="0.25">
      <c r="A682" s="29"/>
      <c r="B682" s="29"/>
      <c r="C682" s="29"/>
      <c r="D682" s="29"/>
      <c r="E682" s="29"/>
      <c r="F682" s="29"/>
      <c r="G682" s="29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 x14ac:dyDescent="0.25">
      <c r="A683" s="29"/>
      <c r="B683" s="29"/>
      <c r="C683" s="29"/>
      <c r="D683" s="29"/>
      <c r="E683" s="29"/>
      <c r="F683" s="29"/>
      <c r="G683" s="29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 x14ac:dyDescent="0.25">
      <c r="A684" s="29"/>
      <c r="B684" s="29"/>
      <c r="C684" s="29"/>
      <c r="D684" s="29"/>
      <c r="E684" s="29"/>
      <c r="F684" s="29"/>
      <c r="G684" s="29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 x14ac:dyDescent="0.25">
      <c r="A685" s="29"/>
      <c r="B685" s="29"/>
      <c r="C685" s="29"/>
      <c r="D685" s="29"/>
      <c r="E685" s="29"/>
      <c r="F685" s="29"/>
      <c r="G685" s="29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 x14ac:dyDescent="0.25">
      <c r="A686" s="29"/>
      <c r="B686" s="29"/>
      <c r="C686" s="29"/>
      <c r="D686" s="29"/>
      <c r="E686" s="29"/>
      <c r="F686" s="29"/>
      <c r="G686" s="29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 x14ac:dyDescent="0.25">
      <c r="A687" s="29"/>
      <c r="B687" s="29"/>
      <c r="C687" s="29"/>
      <c r="D687" s="29"/>
      <c r="E687" s="29"/>
      <c r="F687" s="29"/>
      <c r="G687" s="29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 x14ac:dyDescent="0.25">
      <c r="A688" s="29"/>
      <c r="B688" s="29"/>
      <c r="C688" s="29"/>
      <c r="D688" s="29"/>
      <c r="E688" s="29"/>
      <c r="F688" s="29"/>
      <c r="G688" s="29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 x14ac:dyDescent="0.25">
      <c r="A689" s="29"/>
      <c r="B689" s="29"/>
      <c r="C689" s="29"/>
      <c r="D689" s="29"/>
      <c r="E689" s="29"/>
      <c r="F689" s="29"/>
      <c r="G689" s="29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 x14ac:dyDescent="0.25">
      <c r="A690" s="29"/>
      <c r="B690" s="29"/>
      <c r="C690" s="29"/>
      <c r="D690" s="29"/>
      <c r="E690" s="29"/>
      <c r="F690" s="29"/>
      <c r="G690" s="29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 x14ac:dyDescent="0.25">
      <c r="A691" s="29"/>
      <c r="B691" s="29"/>
      <c r="C691" s="29"/>
      <c r="D691" s="29"/>
      <c r="E691" s="29"/>
      <c r="F691" s="29"/>
      <c r="G691" s="29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 x14ac:dyDescent="0.25">
      <c r="A692" s="29"/>
      <c r="B692" s="29"/>
      <c r="C692" s="29"/>
      <c r="D692" s="29"/>
      <c r="E692" s="29"/>
      <c r="F692" s="29"/>
      <c r="G692" s="29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 x14ac:dyDescent="0.25">
      <c r="A693" s="29"/>
      <c r="B693" s="29"/>
      <c r="C693" s="29"/>
      <c r="D693" s="29"/>
      <c r="E693" s="29"/>
      <c r="F693" s="29"/>
      <c r="G693" s="29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 x14ac:dyDescent="0.25">
      <c r="A694" s="29"/>
      <c r="B694" s="29"/>
      <c r="C694" s="29"/>
      <c r="D694" s="29"/>
      <c r="E694" s="29"/>
      <c r="F694" s="29"/>
      <c r="G694" s="29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 x14ac:dyDescent="0.25">
      <c r="A695" s="29"/>
      <c r="B695" s="29"/>
      <c r="C695" s="29"/>
      <c r="D695" s="29"/>
      <c r="E695" s="29"/>
      <c r="F695" s="29"/>
      <c r="G695" s="29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 x14ac:dyDescent="0.25">
      <c r="A696" s="29"/>
      <c r="B696" s="29"/>
      <c r="C696" s="29"/>
      <c r="D696" s="29"/>
      <c r="E696" s="29"/>
      <c r="F696" s="29"/>
      <c r="G696" s="29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 x14ac:dyDescent="0.25">
      <c r="A697" s="29"/>
      <c r="B697" s="29"/>
      <c r="C697" s="29"/>
      <c r="D697" s="29"/>
      <c r="E697" s="29"/>
      <c r="F697" s="29"/>
      <c r="G697" s="29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 x14ac:dyDescent="0.25">
      <c r="A698" s="29"/>
      <c r="B698" s="29"/>
      <c r="C698" s="29"/>
      <c r="D698" s="29"/>
      <c r="E698" s="29"/>
      <c r="F698" s="29"/>
      <c r="G698" s="29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 x14ac:dyDescent="0.25">
      <c r="A699" s="29"/>
      <c r="B699" s="29"/>
      <c r="C699" s="29"/>
      <c r="D699" s="29"/>
      <c r="E699" s="29"/>
      <c r="F699" s="29"/>
      <c r="G699" s="29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 x14ac:dyDescent="0.25">
      <c r="A700" s="29"/>
      <c r="B700" s="29"/>
      <c r="C700" s="29"/>
      <c r="D700" s="29"/>
      <c r="E700" s="29"/>
      <c r="F700" s="29"/>
      <c r="G700" s="29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 x14ac:dyDescent="0.25">
      <c r="A701" s="29"/>
      <c r="B701" s="29"/>
      <c r="C701" s="29"/>
      <c r="D701" s="29"/>
      <c r="E701" s="29"/>
      <c r="F701" s="29"/>
      <c r="G701" s="29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 x14ac:dyDescent="0.25">
      <c r="A702" s="29"/>
      <c r="B702" s="29"/>
      <c r="C702" s="29"/>
      <c r="D702" s="29"/>
      <c r="E702" s="29"/>
      <c r="F702" s="29"/>
      <c r="G702" s="29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 x14ac:dyDescent="0.25">
      <c r="A703" s="29"/>
      <c r="B703" s="29"/>
      <c r="C703" s="29"/>
      <c r="D703" s="29"/>
      <c r="E703" s="29"/>
      <c r="F703" s="29"/>
      <c r="G703" s="29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 x14ac:dyDescent="0.25">
      <c r="A704" s="29"/>
      <c r="B704" s="29"/>
      <c r="C704" s="29"/>
      <c r="D704" s="29"/>
      <c r="E704" s="29"/>
      <c r="F704" s="29"/>
      <c r="G704" s="29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 x14ac:dyDescent="0.25">
      <c r="A705" s="29"/>
      <c r="B705" s="29"/>
      <c r="C705" s="29"/>
      <c r="D705" s="29"/>
      <c r="E705" s="29"/>
      <c r="F705" s="29"/>
      <c r="G705" s="29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 x14ac:dyDescent="0.25">
      <c r="A706" s="29"/>
      <c r="B706" s="29"/>
      <c r="C706" s="29"/>
      <c r="D706" s="29"/>
      <c r="E706" s="29"/>
      <c r="F706" s="29"/>
      <c r="G706" s="29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 x14ac:dyDescent="0.25">
      <c r="A707" s="29"/>
      <c r="B707" s="29"/>
      <c r="C707" s="29"/>
      <c r="D707" s="29"/>
      <c r="E707" s="29"/>
      <c r="F707" s="29"/>
      <c r="G707" s="29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 x14ac:dyDescent="0.25">
      <c r="A708" s="29"/>
      <c r="B708" s="29"/>
      <c r="C708" s="29"/>
      <c r="D708" s="29"/>
      <c r="E708" s="29"/>
      <c r="F708" s="29"/>
      <c r="G708" s="29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 x14ac:dyDescent="0.25">
      <c r="A709" s="29"/>
      <c r="B709" s="29"/>
      <c r="C709" s="29"/>
      <c r="D709" s="29"/>
      <c r="E709" s="29"/>
      <c r="F709" s="29"/>
      <c r="G709" s="29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 x14ac:dyDescent="0.25">
      <c r="A710" s="29"/>
      <c r="B710" s="29"/>
      <c r="C710" s="29"/>
      <c r="D710" s="29"/>
      <c r="E710" s="29"/>
      <c r="F710" s="29"/>
      <c r="G710" s="29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 x14ac:dyDescent="0.25">
      <c r="A711" s="29"/>
      <c r="B711" s="29"/>
      <c r="C711" s="29"/>
      <c r="D711" s="29"/>
      <c r="E711" s="29"/>
      <c r="F711" s="29"/>
      <c r="G711" s="29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 x14ac:dyDescent="0.25">
      <c r="A712" s="29"/>
      <c r="B712" s="29"/>
      <c r="C712" s="29"/>
      <c r="D712" s="29"/>
      <c r="E712" s="29"/>
      <c r="F712" s="29"/>
      <c r="G712" s="29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 x14ac:dyDescent="0.25">
      <c r="A713" s="29"/>
      <c r="B713" s="29"/>
      <c r="C713" s="29"/>
      <c r="D713" s="29"/>
      <c r="E713" s="29"/>
      <c r="F713" s="29"/>
      <c r="G713" s="29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 x14ac:dyDescent="0.25">
      <c r="A714" s="29"/>
      <c r="B714" s="29"/>
      <c r="C714" s="29"/>
      <c r="D714" s="29"/>
      <c r="E714" s="29"/>
      <c r="F714" s="29"/>
      <c r="G714" s="29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 x14ac:dyDescent="0.25">
      <c r="A715" s="29"/>
      <c r="B715" s="29"/>
      <c r="C715" s="29"/>
      <c r="D715" s="29"/>
      <c r="E715" s="29"/>
      <c r="F715" s="29"/>
      <c r="G715" s="29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 x14ac:dyDescent="0.25">
      <c r="A716" s="29"/>
      <c r="B716" s="29"/>
      <c r="C716" s="29"/>
      <c r="D716" s="29"/>
      <c r="E716" s="29"/>
      <c r="F716" s="29"/>
      <c r="G716" s="29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 x14ac:dyDescent="0.25">
      <c r="A717" s="29"/>
      <c r="B717" s="29"/>
      <c r="C717" s="29"/>
      <c r="D717" s="29"/>
      <c r="E717" s="29"/>
      <c r="F717" s="29"/>
      <c r="G717" s="29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 x14ac:dyDescent="0.25">
      <c r="A718" s="29"/>
      <c r="B718" s="29"/>
      <c r="C718" s="29"/>
      <c r="D718" s="29"/>
      <c r="E718" s="29"/>
      <c r="F718" s="29"/>
      <c r="G718" s="29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 x14ac:dyDescent="0.25">
      <c r="A719" s="29"/>
      <c r="B719" s="29"/>
      <c r="C719" s="29"/>
      <c r="D719" s="29"/>
      <c r="E719" s="29"/>
      <c r="F719" s="29"/>
      <c r="G719" s="29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 x14ac:dyDescent="0.25">
      <c r="A720" s="29"/>
      <c r="B720" s="29"/>
      <c r="C720" s="29"/>
      <c r="D720" s="29"/>
      <c r="E720" s="29"/>
      <c r="F720" s="29"/>
      <c r="G720" s="29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 x14ac:dyDescent="0.25">
      <c r="A721" s="29"/>
      <c r="B721" s="29"/>
      <c r="C721" s="29"/>
      <c r="D721" s="29"/>
      <c r="E721" s="29"/>
      <c r="F721" s="29"/>
      <c r="G721" s="29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 x14ac:dyDescent="0.25">
      <c r="A722" s="29"/>
      <c r="B722" s="29"/>
      <c r="C722" s="29"/>
      <c r="D722" s="29"/>
      <c r="E722" s="29"/>
      <c r="F722" s="29"/>
      <c r="G722" s="29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 x14ac:dyDescent="0.25">
      <c r="A723" s="29"/>
      <c r="B723" s="29"/>
      <c r="C723" s="29"/>
      <c r="D723" s="29"/>
      <c r="E723" s="29"/>
      <c r="F723" s="29"/>
      <c r="G723" s="29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 x14ac:dyDescent="0.25">
      <c r="A724" s="29"/>
      <c r="B724" s="29"/>
      <c r="C724" s="29"/>
      <c r="D724" s="29"/>
      <c r="E724" s="29"/>
      <c r="F724" s="29"/>
      <c r="G724" s="29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 x14ac:dyDescent="0.25">
      <c r="A725" s="29"/>
      <c r="B725" s="29"/>
      <c r="C725" s="29"/>
      <c r="D725" s="29"/>
      <c r="E725" s="29"/>
      <c r="F725" s="29"/>
      <c r="G725" s="29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 x14ac:dyDescent="0.25">
      <c r="A726" s="29"/>
      <c r="B726" s="29"/>
      <c r="C726" s="29"/>
      <c r="D726" s="29"/>
      <c r="E726" s="29"/>
      <c r="F726" s="29"/>
      <c r="G726" s="29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 x14ac:dyDescent="0.25">
      <c r="A727" s="29"/>
      <c r="B727" s="29"/>
      <c r="C727" s="29"/>
      <c r="D727" s="29"/>
      <c r="E727" s="29"/>
      <c r="F727" s="29"/>
      <c r="G727" s="29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 x14ac:dyDescent="0.25">
      <c r="A728" s="29"/>
      <c r="B728" s="29"/>
      <c r="C728" s="29"/>
      <c r="D728" s="29"/>
      <c r="E728" s="29"/>
      <c r="F728" s="29"/>
      <c r="G728" s="29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 x14ac:dyDescent="0.25">
      <c r="A729" s="29"/>
      <c r="B729" s="29"/>
      <c r="C729" s="29"/>
      <c r="D729" s="29"/>
      <c r="E729" s="29"/>
      <c r="F729" s="29"/>
      <c r="G729" s="29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 x14ac:dyDescent="0.25">
      <c r="A730" s="29"/>
      <c r="B730" s="29"/>
      <c r="C730" s="29"/>
      <c r="D730" s="29"/>
      <c r="E730" s="29"/>
      <c r="F730" s="29"/>
      <c r="G730" s="29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 x14ac:dyDescent="0.25">
      <c r="A731" s="29"/>
      <c r="B731" s="29"/>
      <c r="C731" s="29"/>
      <c r="D731" s="29"/>
      <c r="E731" s="29"/>
      <c r="F731" s="29"/>
      <c r="G731" s="29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 x14ac:dyDescent="0.25">
      <c r="A732" s="29"/>
      <c r="B732" s="29"/>
      <c r="C732" s="29"/>
      <c r="D732" s="29"/>
      <c r="E732" s="29"/>
      <c r="F732" s="29"/>
      <c r="G732" s="29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 x14ac:dyDescent="0.25">
      <c r="A733" s="29"/>
      <c r="B733" s="29"/>
      <c r="C733" s="29"/>
      <c r="D733" s="29"/>
      <c r="E733" s="29"/>
      <c r="F733" s="29"/>
      <c r="G733" s="29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 x14ac:dyDescent="0.25">
      <c r="A734" s="29"/>
      <c r="B734" s="29"/>
      <c r="C734" s="29"/>
      <c r="D734" s="29"/>
      <c r="E734" s="29"/>
      <c r="F734" s="29"/>
      <c r="G734" s="29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 x14ac:dyDescent="0.25">
      <c r="A735" s="29"/>
      <c r="B735" s="29"/>
      <c r="C735" s="29"/>
      <c r="D735" s="29"/>
      <c r="E735" s="29"/>
      <c r="F735" s="29"/>
      <c r="G735" s="29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 x14ac:dyDescent="0.25">
      <c r="A736" s="29"/>
      <c r="B736" s="29"/>
      <c r="C736" s="29"/>
      <c r="D736" s="29"/>
      <c r="E736" s="29"/>
      <c r="F736" s="29"/>
      <c r="G736" s="29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 x14ac:dyDescent="0.25">
      <c r="A737" s="29"/>
      <c r="B737" s="29"/>
      <c r="C737" s="29"/>
      <c r="D737" s="29"/>
      <c r="E737" s="29"/>
      <c r="F737" s="29"/>
      <c r="G737" s="29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 x14ac:dyDescent="0.25">
      <c r="A738" s="29"/>
      <c r="B738" s="29"/>
      <c r="C738" s="29"/>
      <c r="D738" s="29"/>
      <c r="E738" s="29"/>
      <c r="F738" s="29"/>
      <c r="G738" s="29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 x14ac:dyDescent="0.25">
      <c r="A739" s="29"/>
      <c r="B739" s="29"/>
      <c r="C739" s="29"/>
      <c r="D739" s="29"/>
      <c r="E739" s="29"/>
      <c r="F739" s="29"/>
      <c r="G739" s="29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 x14ac:dyDescent="0.25">
      <c r="A740" s="29"/>
      <c r="B740" s="29"/>
      <c r="C740" s="29"/>
      <c r="D740" s="29"/>
      <c r="E740" s="29"/>
      <c r="F740" s="29"/>
      <c r="G740" s="29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 x14ac:dyDescent="0.25">
      <c r="A741" s="29"/>
      <c r="B741" s="29"/>
      <c r="C741" s="29"/>
      <c r="D741" s="29"/>
      <c r="E741" s="29"/>
      <c r="F741" s="29"/>
      <c r="G741" s="29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 x14ac:dyDescent="0.25">
      <c r="A742" s="29"/>
      <c r="B742" s="29"/>
      <c r="C742" s="29"/>
      <c r="D742" s="29"/>
      <c r="E742" s="29"/>
      <c r="F742" s="29"/>
      <c r="G742" s="29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 x14ac:dyDescent="0.25">
      <c r="A743" s="29"/>
      <c r="B743" s="29"/>
      <c r="C743" s="29"/>
      <c r="D743" s="29"/>
      <c r="E743" s="29"/>
      <c r="F743" s="29"/>
      <c r="G743" s="29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 x14ac:dyDescent="0.25">
      <c r="A744" s="29"/>
      <c r="B744" s="29"/>
      <c r="C744" s="29"/>
      <c r="D744" s="29"/>
      <c r="E744" s="29"/>
      <c r="F744" s="29"/>
      <c r="G744" s="29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 x14ac:dyDescent="0.25">
      <c r="A745" s="29"/>
      <c r="B745" s="29"/>
      <c r="C745" s="29"/>
      <c r="D745" s="29"/>
      <c r="E745" s="29"/>
      <c r="F745" s="29"/>
      <c r="G745" s="29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 x14ac:dyDescent="0.25">
      <c r="A746" s="29"/>
      <c r="B746" s="29"/>
      <c r="C746" s="29"/>
      <c r="D746" s="29"/>
      <c r="E746" s="29"/>
      <c r="F746" s="29"/>
      <c r="G746" s="29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 x14ac:dyDescent="0.25">
      <c r="A747" s="29"/>
      <c r="B747" s="29"/>
      <c r="C747" s="29"/>
      <c r="D747" s="29"/>
      <c r="E747" s="29"/>
      <c r="F747" s="29"/>
      <c r="G747" s="29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 x14ac:dyDescent="0.25">
      <c r="A748" s="29"/>
      <c r="B748" s="29"/>
      <c r="C748" s="29"/>
      <c r="D748" s="29"/>
      <c r="E748" s="29"/>
      <c r="F748" s="29"/>
      <c r="G748" s="29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 x14ac:dyDescent="0.25">
      <c r="A749" s="29"/>
      <c r="B749" s="29"/>
      <c r="C749" s="29"/>
      <c r="D749" s="29"/>
      <c r="E749" s="29"/>
      <c r="F749" s="29"/>
      <c r="G749" s="29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 x14ac:dyDescent="0.25">
      <c r="A750" s="29"/>
      <c r="B750" s="29"/>
      <c r="C750" s="29"/>
      <c r="D750" s="29"/>
      <c r="E750" s="29"/>
      <c r="F750" s="29"/>
      <c r="G750" s="29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 x14ac:dyDescent="0.25">
      <c r="A751" s="29"/>
      <c r="B751" s="29"/>
      <c r="C751" s="29"/>
      <c r="D751" s="29"/>
      <c r="E751" s="29"/>
      <c r="F751" s="29"/>
      <c r="G751" s="29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 x14ac:dyDescent="0.25">
      <c r="A752" s="29"/>
      <c r="B752" s="29"/>
      <c r="C752" s="29"/>
      <c r="D752" s="29"/>
      <c r="E752" s="29"/>
      <c r="F752" s="29"/>
      <c r="G752" s="29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 x14ac:dyDescent="0.25">
      <c r="A753" s="29"/>
      <c r="B753" s="29"/>
      <c r="C753" s="29"/>
      <c r="D753" s="29"/>
      <c r="E753" s="29"/>
      <c r="F753" s="29"/>
      <c r="G753" s="29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 x14ac:dyDescent="0.25">
      <c r="A754" s="29"/>
      <c r="B754" s="29"/>
      <c r="C754" s="29"/>
      <c r="D754" s="29"/>
      <c r="E754" s="29"/>
      <c r="F754" s="29"/>
      <c r="G754" s="29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 x14ac:dyDescent="0.25">
      <c r="A755" s="29"/>
      <c r="B755" s="29"/>
      <c r="C755" s="29"/>
      <c r="D755" s="29"/>
      <c r="E755" s="29"/>
      <c r="F755" s="29"/>
      <c r="G755" s="29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 x14ac:dyDescent="0.25">
      <c r="A756" s="29"/>
      <c r="B756" s="29"/>
      <c r="C756" s="29"/>
      <c r="D756" s="29"/>
      <c r="E756" s="29"/>
      <c r="F756" s="29"/>
      <c r="G756" s="29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 x14ac:dyDescent="0.25">
      <c r="A757" s="29"/>
      <c r="B757" s="29"/>
      <c r="C757" s="29"/>
      <c r="D757" s="29"/>
      <c r="E757" s="29"/>
      <c r="F757" s="29"/>
      <c r="G757" s="29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 x14ac:dyDescent="0.25">
      <c r="A758" s="29"/>
      <c r="B758" s="29"/>
      <c r="C758" s="29"/>
      <c r="D758" s="29"/>
      <c r="E758" s="29"/>
      <c r="F758" s="29"/>
      <c r="G758" s="29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 x14ac:dyDescent="0.25">
      <c r="A759" s="29"/>
      <c r="B759" s="29"/>
      <c r="C759" s="29"/>
      <c r="D759" s="29"/>
      <c r="E759" s="29"/>
      <c r="F759" s="29"/>
      <c r="G759" s="29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 x14ac:dyDescent="0.25">
      <c r="A760" s="29"/>
      <c r="B760" s="29"/>
      <c r="C760" s="29"/>
      <c r="D760" s="29"/>
      <c r="E760" s="29"/>
      <c r="F760" s="29"/>
      <c r="G760" s="29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 x14ac:dyDescent="0.25">
      <c r="A761" s="29"/>
      <c r="B761" s="29"/>
      <c r="C761" s="29"/>
      <c r="D761" s="29"/>
      <c r="E761" s="29"/>
      <c r="F761" s="29"/>
      <c r="G761" s="29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 x14ac:dyDescent="0.25">
      <c r="A762" s="29"/>
      <c r="B762" s="29"/>
      <c r="C762" s="29"/>
      <c r="D762" s="29"/>
      <c r="E762" s="29"/>
      <c r="F762" s="29"/>
      <c r="G762" s="29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 x14ac:dyDescent="0.25">
      <c r="A763" s="29"/>
      <c r="B763" s="29"/>
      <c r="C763" s="29"/>
      <c r="D763" s="29"/>
      <c r="E763" s="29"/>
      <c r="F763" s="29"/>
      <c r="G763" s="29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 x14ac:dyDescent="0.25">
      <c r="A764" s="29"/>
      <c r="B764" s="29"/>
      <c r="C764" s="29"/>
      <c r="D764" s="29"/>
      <c r="E764" s="29"/>
      <c r="F764" s="29"/>
      <c r="G764" s="29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 x14ac:dyDescent="0.25">
      <c r="A765" s="29"/>
      <c r="B765" s="29"/>
      <c r="C765" s="29"/>
      <c r="D765" s="29"/>
      <c r="E765" s="29"/>
      <c r="F765" s="29"/>
      <c r="G765" s="29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 x14ac:dyDescent="0.25">
      <c r="A766" s="29"/>
      <c r="B766" s="29"/>
      <c r="C766" s="29"/>
      <c r="D766" s="29"/>
      <c r="E766" s="29"/>
      <c r="F766" s="29"/>
      <c r="G766" s="29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 x14ac:dyDescent="0.25">
      <c r="A767" s="29"/>
      <c r="B767" s="29"/>
      <c r="C767" s="29"/>
      <c r="D767" s="29"/>
      <c r="E767" s="29"/>
      <c r="F767" s="29"/>
      <c r="G767" s="29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 x14ac:dyDescent="0.25">
      <c r="A768" s="29"/>
      <c r="B768" s="29"/>
      <c r="C768" s="29"/>
      <c r="D768" s="29"/>
      <c r="E768" s="29"/>
      <c r="F768" s="29"/>
      <c r="G768" s="29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 x14ac:dyDescent="0.25">
      <c r="A769" s="29"/>
      <c r="B769" s="29"/>
      <c r="C769" s="29"/>
      <c r="D769" s="29"/>
      <c r="E769" s="29"/>
      <c r="F769" s="29"/>
      <c r="G769" s="29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 x14ac:dyDescent="0.25">
      <c r="A770" s="29"/>
      <c r="B770" s="29"/>
      <c r="C770" s="29"/>
      <c r="D770" s="29"/>
      <c r="E770" s="29"/>
      <c r="F770" s="29"/>
      <c r="G770" s="29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 x14ac:dyDescent="0.25">
      <c r="A771" s="29"/>
      <c r="B771" s="29"/>
      <c r="C771" s="29"/>
      <c r="D771" s="29"/>
      <c r="E771" s="29"/>
      <c r="F771" s="29"/>
      <c r="G771" s="29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 x14ac:dyDescent="0.25">
      <c r="A772" s="29"/>
      <c r="B772" s="29"/>
      <c r="C772" s="29"/>
      <c r="D772" s="29"/>
      <c r="E772" s="29"/>
      <c r="F772" s="29"/>
      <c r="G772" s="29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 x14ac:dyDescent="0.25">
      <c r="A773" s="29"/>
      <c r="B773" s="29"/>
      <c r="C773" s="29"/>
      <c r="D773" s="29"/>
      <c r="E773" s="29"/>
      <c r="F773" s="29"/>
      <c r="G773" s="29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 x14ac:dyDescent="0.25">
      <c r="A774" s="29"/>
      <c r="B774" s="29"/>
      <c r="C774" s="29"/>
      <c r="D774" s="29"/>
      <c r="E774" s="29"/>
      <c r="F774" s="29"/>
      <c r="G774" s="29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 x14ac:dyDescent="0.25">
      <c r="A775" s="29"/>
      <c r="B775" s="29"/>
      <c r="C775" s="29"/>
      <c r="D775" s="29"/>
      <c r="E775" s="29"/>
      <c r="F775" s="29"/>
      <c r="G775" s="29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 x14ac:dyDescent="0.25">
      <c r="A776" s="29"/>
      <c r="B776" s="29"/>
      <c r="C776" s="29"/>
      <c r="D776" s="29"/>
      <c r="E776" s="29"/>
      <c r="F776" s="29"/>
      <c r="G776" s="29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 x14ac:dyDescent="0.25">
      <c r="A777" s="29"/>
      <c r="B777" s="29"/>
      <c r="C777" s="29"/>
      <c r="D777" s="29"/>
      <c r="E777" s="29"/>
      <c r="F777" s="29"/>
      <c r="G777" s="29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 x14ac:dyDescent="0.25">
      <c r="A778" s="29"/>
      <c r="B778" s="29"/>
      <c r="C778" s="29"/>
      <c r="D778" s="29"/>
      <c r="E778" s="29"/>
      <c r="F778" s="29"/>
      <c r="G778" s="29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 x14ac:dyDescent="0.25">
      <c r="A779" s="29"/>
      <c r="B779" s="29"/>
      <c r="C779" s="29"/>
      <c r="D779" s="29"/>
      <c r="E779" s="29"/>
      <c r="F779" s="29"/>
      <c r="G779" s="29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 x14ac:dyDescent="0.25">
      <c r="A780" s="29"/>
      <c r="B780" s="29"/>
      <c r="C780" s="29"/>
      <c r="D780" s="29"/>
      <c r="E780" s="29"/>
      <c r="F780" s="29"/>
      <c r="G780" s="29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 x14ac:dyDescent="0.25">
      <c r="A781" s="29"/>
      <c r="B781" s="29"/>
      <c r="C781" s="29"/>
      <c r="D781" s="29"/>
      <c r="E781" s="29"/>
      <c r="F781" s="29"/>
      <c r="G781" s="29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 x14ac:dyDescent="0.25">
      <c r="A782" s="29"/>
      <c r="B782" s="29"/>
      <c r="C782" s="29"/>
      <c r="D782" s="29"/>
      <c r="E782" s="29"/>
      <c r="F782" s="29"/>
      <c r="G782" s="29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 x14ac:dyDescent="0.25">
      <c r="A783" s="29"/>
      <c r="B783" s="29"/>
      <c r="C783" s="29"/>
      <c r="D783" s="29"/>
      <c r="E783" s="29"/>
      <c r="F783" s="29"/>
      <c r="G783" s="29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 x14ac:dyDescent="0.25">
      <c r="A784" s="29"/>
      <c r="B784" s="29"/>
      <c r="C784" s="29"/>
      <c r="D784" s="29"/>
      <c r="E784" s="29"/>
      <c r="F784" s="29"/>
      <c r="G784" s="29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 x14ac:dyDescent="0.25">
      <c r="A785" s="29"/>
      <c r="B785" s="29"/>
      <c r="C785" s="29"/>
      <c r="D785" s="29"/>
      <c r="E785" s="29"/>
      <c r="F785" s="29"/>
      <c r="G785" s="29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 x14ac:dyDescent="0.25">
      <c r="A786" s="29"/>
      <c r="B786" s="29"/>
      <c r="C786" s="29"/>
      <c r="D786" s="29"/>
      <c r="E786" s="29"/>
      <c r="F786" s="29"/>
      <c r="G786" s="29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 x14ac:dyDescent="0.25">
      <c r="A787" s="29"/>
      <c r="B787" s="29"/>
      <c r="C787" s="29"/>
      <c r="D787" s="29"/>
      <c r="E787" s="29"/>
      <c r="F787" s="29"/>
      <c r="G787" s="29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 x14ac:dyDescent="0.25">
      <c r="A788" s="29"/>
      <c r="B788" s="29"/>
      <c r="C788" s="29"/>
      <c r="D788" s="29"/>
      <c r="E788" s="29"/>
      <c r="F788" s="29"/>
      <c r="G788" s="29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 x14ac:dyDescent="0.25">
      <c r="A789" s="29"/>
      <c r="B789" s="29"/>
      <c r="C789" s="29"/>
      <c r="D789" s="29"/>
      <c r="E789" s="29"/>
      <c r="F789" s="29"/>
      <c r="G789" s="29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 x14ac:dyDescent="0.25">
      <c r="A790" s="29"/>
      <c r="B790" s="29"/>
      <c r="C790" s="29"/>
      <c r="D790" s="29"/>
      <c r="E790" s="29"/>
      <c r="F790" s="29"/>
      <c r="G790" s="29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 x14ac:dyDescent="0.25">
      <c r="A791" s="29"/>
      <c r="B791" s="29"/>
      <c r="C791" s="29"/>
      <c r="D791" s="29"/>
      <c r="E791" s="29"/>
      <c r="F791" s="29"/>
      <c r="G791" s="29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 x14ac:dyDescent="0.25">
      <c r="A792" s="29"/>
      <c r="B792" s="29"/>
      <c r="C792" s="29"/>
      <c r="D792" s="29"/>
      <c r="E792" s="29"/>
      <c r="F792" s="29"/>
      <c r="G792" s="29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 x14ac:dyDescent="0.25">
      <c r="A793" s="29"/>
      <c r="B793" s="29"/>
      <c r="C793" s="29"/>
      <c r="D793" s="29"/>
      <c r="E793" s="29"/>
      <c r="F793" s="29"/>
      <c r="G793" s="29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 x14ac:dyDescent="0.25">
      <c r="A794" s="29"/>
      <c r="B794" s="29"/>
      <c r="C794" s="29"/>
      <c r="D794" s="29"/>
      <c r="E794" s="29"/>
      <c r="F794" s="29"/>
      <c r="G794" s="29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 x14ac:dyDescent="0.25">
      <c r="A795" s="29"/>
      <c r="B795" s="29"/>
      <c r="C795" s="29"/>
      <c r="D795" s="29"/>
      <c r="E795" s="29"/>
      <c r="F795" s="29"/>
      <c r="G795" s="29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 x14ac:dyDescent="0.25">
      <c r="A796" s="29"/>
      <c r="B796" s="29"/>
      <c r="C796" s="29"/>
      <c r="D796" s="29"/>
      <c r="E796" s="29"/>
      <c r="F796" s="29"/>
      <c r="G796" s="29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 x14ac:dyDescent="0.25">
      <c r="A797" s="29"/>
      <c r="B797" s="29"/>
      <c r="C797" s="29"/>
      <c r="D797" s="29"/>
      <c r="E797" s="29"/>
      <c r="F797" s="29"/>
      <c r="G797" s="29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 x14ac:dyDescent="0.25">
      <c r="A798" s="29"/>
      <c r="B798" s="29"/>
      <c r="C798" s="29"/>
      <c r="D798" s="29"/>
      <c r="E798" s="29"/>
      <c r="F798" s="29"/>
      <c r="G798" s="29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 x14ac:dyDescent="0.25">
      <c r="A799" s="29"/>
      <c r="B799" s="29"/>
      <c r="C799" s="29"/>
      <c r="D799" s="29"/>
      <c r="E799" s="29"/>
      <c r="F799" s="29"/>
      <c r="G799" s="29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 x14ac:dyDescent="0.25">
      <c r="A800" s="29"/>
      <c r="B800" s="29"/>
      <c r="C800" s="29"/>
      <c r="D800" s="29"/>
      <c r="E800" s="29"/>
      <c r="F800" s="29"/>
      <c r="G800" s="29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 x14ac:dyDescent="0.25">
      <c r="A801" s="29"/>
      <c r="B801" s="29"/>
      <c r="C801" s="29"/>
      <c r="D801" s="29"/>
      <c r="E801" s="29"/>
      <c r="F801" s="29"/>
      <c r="G801" s="29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 x14ac:dyDescent="0.25">
      <c r="A802" s="29"/>
      <c r="B802" s="29"/>
      <c r="C802" s="29"/>
      <c r="D802" s="29"/>
      <c r="E802" s="29"/>
      <c r="F802" s="29"/>
      <c r="G802" s="29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 x14ac:dyDescent="0.25">
      <c r="A803" s="29"/>
      <c r="B803" s="29"/>
      <c r="C803" s="29"/>
      <c r="D803" s="29"/>
      <c r="E803" s="29"/>
      <c r="F803" s="29"/>
      <c r="G803" s="29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 x14ac:dyDescent="0.25">
      <c r="A804" s="29"/>
      <c r="B804" s="29"/>
      <c r="C804" s="29"/>
      <c r="D804" s="29"/>
      <c r="E804" s="29"/>
      <c r="F804" s="29"/>
      <c r="G804" s="29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 x14ac:dyDescent="0.25">
      <c r="A805" s="29"/>
      <c r="B805" s="29"/>
      <c r="C805" s="29"/>
      <c r="D805" s="29"/>
      <c r="E805" s="29"/>
      <c r="F805" s="29"/>
      <c r="G805" s="29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 x14ac:dyDescent="0.25">
      <c r="A806" s="29"/>
      <c r="B806" s="29"/>
      <c r="C806" s="29"/>
      <c r="D806" s="29"/>
      <c r="E806" s="29"/>
      <c r="F806" s="29"/>
      <c r="G806" s="29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 x14ac:dyDescent="0.25">
      <c r="A807" s="29"/>
      <c r="B807" s="29"/>
      <c r="C807" s="29"/>
      <c r="D807" s="29"/>
      <c r="E807" s="29"/>
      <c r="F807" s="29"/>
      <c r="G807" s="29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 x14ac:dyDescent="0.25">
      <c r="A808" s="29"/>
      <c r="B808" s="29"/>
      <c r="C808" s="29"/>
      <c r="D808" s="29"/>
      <c r="E808" s="29"/>
      <c r="F808" s="29"/>
      <c r="G808" s="29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 x14ac:dyDescent="0.25">
      <c r="A809" s="29"/>
      <c r="B809" s="29"/>
      <c r="C809" s="29"/>
      <c r="D809" s="29"/>
      <c r="E809" s="29"/>
      <c r="F809" s="29"/>
      <c r="G809" s="29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 x14ac:dyDescent="0.25">
      <c r="A810" s="29"/>
      <c r="B810" s="29"/>
      <c r="C810" s="29"/>
      <c r="D810" s="29"/>
      <c r="E810" s="29"/>
      <c r="F810" s="29"/>
      <c r="G810" s="29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 x14ac:dyDescent="0.25">
      <c r="A811" s="29"/>
      <c r="B811" s="29"/>
      <c r="C811" s="29"/>
      <c r="D811" s="29"/>
      <c r="E811" s="29"/>
      <c r="F811" s="29"/>
      <c r="G811" s="29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 x14ac:dyDescent="0.25">
      <c r="A812" s="29"/>
      <c r="B812" s="29"/>
      <c r="C812" s="29"/>
      <c r="D812" s="29"/>
      <c r="E812" s="29"/>
      <c r="F812" s="29"/>
      <c r="G812" s="29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 x14ac:dyDescent="0.25">
      <c r="A813" s="29"/>
      <c r="B813" s="29"/>
      <c r="C813" s="29"/>
      <c r="D813" s="29"/>
      <c r="E813" s="29"/>
      <c r="F813" s="29"/>
      <c r="G813" s="29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 x14ac:dyDescent="0.25">
      <c r="A814" s="29"/>
      <c r="B814" s="29"/>
      <c r="C814" s="29"/>
      <c r="D814" s="29"/>
      <c r="E814" s="29"/>
      <c r="F814" s="29"/>
      <c r="G814" s="29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 x14ac:dyDescent="0.25">
      <c r="A815" s="29"/>
      <c r="B815" s="29"/>
      <c r="C815" s="29"/>
      <c r="D815" s="29"/>
      <c r="E815" s="29"/>
      <c r="F815" s="29"/>
      <c r="G815" s="29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 x14ac:dyDescent="0.25">
      <c r="A816" s="29"/>
      <c r="B816" s="29"/>
      <c r="C816" s="29"/>
      <c r="D816" s="29"/>
      <c r="E816" s="29"/>
      <c r="F816" s="29"/>
      <c r="G816" s="29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 x14ac:dyDescent="0.25">
      <c r="A817" s="29"/>
      <c r="B817" s="29"/>
      <c r="C817" s="29"/>
      <c r="D817" s="29"/>
      <c r="E817" s="29"/>
      <c r="F817" s="29"/>
      <c r="G817" s="29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 x14ac:dyDescent="0.25">
      <c r="A818" s="29"/>
      <c r="B818" s="29"/>
      <c r="C818" s="29"/>
      <c r="D818" s="29"/>
      <c r="E818" s="29"/>
      <c r="F818" s="29"/>
      <c r="G818" s="29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 x14ac:dyDescent="0.25">
      <c r="A819" s="29"/>
      <c r="B819" s="29"/>
      <c r="C819" s="29"/>
      <c r="D819" s="29"/>
      <c r="E819" s="29"/>
      <c r="F819" s="29"/>
      <c r="G819" s="29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 x14ac:dyDescent="0.25">
      <c r="A820" s="29"/>
      <c r="B820" s="29"/>
      <c r="C820" s="29"/>
      <c r="D820" s="29"/>
      <c r="E820" s="29"/>
      <c r="F820" s="29"/>
      <c r="G820" s="29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 x14ac:dyDescent="0.25">
      <c r="A821" s="29"/>
      <c r="B821" s="29"/>
      <c r="C821" s="29"/>
      <c r="D821" s="29"/>
      <c r="E821" s="29"/>
      <c r="F821" s="29"/>
      <c r="G821" s="29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 x14ac:dyDescent="0.25">
      <c r="A822" s="29"/>
      <c r="B822" s="29"/>
      <c r="C822" s="29"/>
      <c r="D822" s="29"/>
      <c r="E822" s="29"/>
      <c r="F822" s="29"/>
      <c r="G822" s="29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 x14ac:dyDescent="0.25">
      <c r="A823" s="29"/>
      <c r="B823" s="29"/>
      <c r="C823" s="29"/>
      <c r="D823" s="29"/>
      <c r="E823" s="29"/>
      <c r="F823" s="29"/>
      <c r="G823" s="29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 x14ac:dyDescent="0.25">
      <c r="A824" s="29"/>
      <c r="B824" s="29"/>
      <c r="C824" s="29"/>
      <c r="D824" s="29"/>
      <c r="E824" s="29"/>
      <c r="F824" s="29"/>
      <c r="G824" s="29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 x14ac:dyDescent="0.25">
      <c r="A825" s="29"/>
      <c r="B825" s="29"/>
      <c r="C825" s="29"/>
      <c r="D825" s="29"/>
      <c r="E825" s="29"/>
      <c r="F825" s="29"/>
      <c r="G825" s="29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 x14ac:dyDescent="0.25">
      <c r="A826" s="29"/>
      <c r="B826" s="29"/>
      <c r="C826" s="29"/>
      <c r="D826" s="29"/>
      <c r="E826" s="29"/>
      <c r="F826" s="29"/>
      <c r="G826" s="29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 x14ac:dyDescent="0.25">
      <c r="A827" s="29"/>
      <c r="B827" s="29"/>
      <c r="C827" s="29"/>
      <c r="D827" s="29"/>
      <c r="E827" s="29"/>
      <c r="F827" s="29"/>
      <c r="G827" s="29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 x14ac:dyDescent="0.25">
      <c r="A828" s="29"/>
      <c r="B828" s="29"/>
      <c r="C828" s="29"/>
      <c r="D828" s="29"/>
      <c r="E828" s="29"/>
      <c r="F828" s="29"/>
      <c r="G828" s="29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 x14ac:dyDescent="0.25">
      <c r="A829" s="29"/>
      <c r="B829" s="29"/>
      <c r="C829" s="29"/>
      <c r="D829" s="29"/>
      <c r="E829" s="29"/>
      <c r="F829" s="29"/>
      <c r="G829" s="29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 x14ac:dyDescent="0.25">
      <c r="A830" s="29"/>
      <c r="B830" s="29"/>
      <c r="C830" s="29"/>
      <c r="D830" s="29"/>
      <c r="E830" s="29"/>
      <c r="F830" s="29"/>
      <c r="G830" s="29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 x14ac:dyDescent="0.25">
      <c r="A831" s="29"/>
      <c r="B831" s="29"/>
      <c r="C831" s="29"/>
      <c r="D831" s="29"/>
      <c r="E831" s="29"/>
      <c r="F831" s="29"/>
      <c r="G831" s="29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 x14ac:dyDescent="0.25">
      <c r="A832" s="29"/>
      <c r="B832" s="29"/>
      <c r="C832" s="29"/>
      <c r="D832" s="29"/>
      <c r="E832" s="29"/>
      <c r="F832" s="29"/>
      <c r="G832" s="29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 x14ac:dyDescent="0.25">
      <c r="A833" s="29"/>
      <c r="B833" s="29"/>
      <c r="C833" s="29"/>
      <c r="D833" s="29"/>
      <c r="E833" s="29"/>
      <c r="F833" s="29"/>
      <c r="G833" s="29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 x14ac:dyDescent="0.25">
      <c r="A834" s="29"/>
      <c r="B834" s="29"/>
      <c r="C834" s="29"/>
      <c r="D834" s="29"/>
      <c r="E834" s="29"/>
      <c r="F834" s="29"/>
      <c r="G834" s="29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 x14ac:dyDescent="0.25">
      <c r="A835" s="29"/>
      <c r="B835" s="29"/>
      <c r="C835" s="29"/>
      <c r="D835" s="29"/>
      <c r="E835" s="29"/>
      <c r="F835" s="29"/>
      <c r="G835" s="29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 x14ac:dyDescent="0.25">
      <c r="A836" s="29"/>
      <c r="B836" s="29"/>
      <c r="C836" s="29"/>
      <c r="D836" s="29"/>
      <c r="E836" s="29"/>
      <c r="F836" s="29"/>
      <c r="G836" s="29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 x14ac:dyDescent="0.25">
      <c r="A837" s="29"/>
      <c r="B837" s="29"/>
      <c r="C837" s="29"/>
      <c r="D837" s="29"/>
      <c r="E837" s="29"/>
      <c r="F837" s="29"/>
      <c r="G837" s="29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 x14ac:dyDescent="0.25">
      <c r="A838" s="29"/>
      <c r="B838" s="29"/>
      <c r="C838" s="29"/>
      <c r="D838" s="29"/>
      <c r="E838" s="29"/>
      <c r="F838" s="29"/>
      <c r="G838" s="29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 x14ac:dyDescent="0.25">
      <c r="A839" s="29"/>
      <c r="B839" s="29"/>
      <c r="C839" s="29"/>
      <c r="D839" s="29"/>
      <c r="E839" s="29"/>
      <c r="F839" s="29"/>
      <c r="G839" s="29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 x14ac:dyDescent="0.25">
      <c r="A840" s="29"/>
      <c r="B840" s="29"/>
      <c r="C840" s="29"/>
      <c r="D840" s="29"/>
      <c r="E840" s="29"/>
      <c r="F840" s="29"/>
      <c r="G840" s="29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 x14ac:dyDescent="0.25">
      <c r="A841" s="29"/>
      <c r="B841" s="29"/>
      <c r="C841" s="29"/>
      <c r="D841" s="29"/>
      <c r="E841" s="29"/>
      <c r="F841" s="29"/>
      <c r="G841" s="29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 x14ac:dyDescent="0.25">
      <c r="A842" s="29"/>
      <c r="B842" s="29"/>
      <c r="C842" s="29"/>
      <c r="D842" s="29"/>
      <c r="E842" s="29"/>
      <c r="F842" s="29"/>
      <c r="G842" s="29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 x14ac:dyDescent="0.25">
      <c r="A843" s="29"/>
      <c r="B843" s="29"/>
      <c r="C843" s="29"/>
      <c r="D843" s="29"/>
      <c r="E843" s="29"/>
      <c r="F843" s="29"/>
      <c r="G843" s="29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 x14ac:dyDescent="0.25">
      <c r="A844" s="29"/>
      <c r="B844" s="29"/>
      <c r="C844" s="29"/>
      <c r="D844" s="29"/>
      <c r="E844" s="29"/>
      <c r="F844" s="29"/>
      <c r="G844" s="29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 x14ac:dyDescent="0.25">
      <c r="A845" s="29"/>
      <c r="B845" s="29"/>
      <c r="C845" s="29"/>
      <c r="D845" s="29"/>
      <c r="E845" s="29"/>
      <c r="F845" s="29"/>
      <c r="G845" s="29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 x14ac:dyDescent="0.25">
      <c r="A846" s="29"/>
      <c r="B846" s="29"/>
      <c r="C846" s="29"/>
      <c r="D846" s="29"/>
      <c r="E846" s="29"/>
      <c r="F846" s="29"/>
      <c r="G846" s="29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 x14ac:dyDescent="0.25">
      <c r="A847" s="29"/>
      <c r="B847" s="29"/>
      <c r="C847" s="29"/>
      <c r="D847" s="29"/>
      <c r="E847" s="29"/>
      <c r="F847" s="29"/>
      <c r="G847" s="29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 x14ac:dyDescent="0.25">
      <c r="A848" s="29"/>
      <c r="B848" s="29"/>
      <c r="C848" s="29"/>
      <c r="D848" s="29"/>
      <c r="E848" s="29"/>
      <c r="F848" s="29"/>
      <c r="G848" s="29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 x14ac:dyDescent="0.25">
      <c r="A849" s="29"/>
      <c r="B849" s="29"/>
      <c r="C849" s="29"/>
      <c r="D849" s="29"/>
      <c r="E849" s="29"/>
      <c r="F849" s="29"/>
      <c r="G849" s="29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 x14ac:dyDescent="0.25">
      <c r="A850" s="29"/>
      <c r="B850" s="29"/>
      <c r="C850" s="29"/>
      <c r="D850" s="29"/>
      <c r="E850" s="29"/>
      <c r="F850" s="29"/>
      <c r="G850" s="29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 x14ac:dyDescent="0.25">
      <c r="A851" s="29"/>
      <c r="B851" s="29"/>
      <c r="C851" s="29"/>
      <c r="D851" s="29"/>
      <c r="E851" s="29"/>
      <c r="F851" s="29"/>
      <c r="G851" s="29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 x14ac:dyDescent="0.25">
      <c r="A852" s="29"/>
      <c r="B852" s="29"/>
      <c r="C852" s="29"/>
      <c r="D852" s="29"/>
      <c r="E852" s="29"/>
      <c r="F852" s="29"/>
      <c r="G852" s="29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 x14ac:dyDescent="0.25">
      <c r="A853" s="29"/>
      <c r="B853" s="29"/>
      <c r="C853" s="29"/>
      <c r="D853" s="29"/>
      <c r="E853" s="29"/>
      <c r="F853" s="29"/>
      <c r="G853" s="29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 x14ac:dyDescent="0.25">
      <c r="A854" s="29"/>
      <c r="B854" s="29"/>
      <c r="C854" s="29"/>
      <c r="D854" s="29"/>
      <c r="E854" s="29"/>
      <c r="F854" s="29"/>
      <c r="G854" s="29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 x14ac:dyDescent="0.25">
      <c r="A855" s="29"/>
      <c r="B855" s="29"/>
      <c r="C855" s="29"/>
      <c r="D855" s="29"/>
      <c r="E855" s="29"/>
      <c r="F855" s="29"/>
      <c r="G855" s="29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 x14ac:dyDescent="0.25">
      <c r="A856" s="29"/>
      <c r="B856" s="29"/>
      <c r="C856" s="29"/>
      <c r="D856" s="29"/>
      <c r="E856" s="29"/>
      <c r="F856" s="29"/>
      <c r="G856" s="29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 x14ac:dyDescent="0.25">
      <c r="A857" s="29"/>
      <c r="B857" s="29"/>
      <c r="C857" s="29"/>
      <c r="D857" s="29"/>
      <c r="E857" s="29"/>
      <c r="F857" s="29"/>
      <c r="G857" s="29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 x14ac:dyDescent="0.25">
      <c r="A858" s="29"/>
      <c r="B858" s="29"/>
      <c r="C858" s="29"/>
      <c r="D858" s="29"/>
      <c r="E858" s="29"/>
      <c r="F858" s="29"/>
      <c r="G858" s="29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 x14ac:dyDescent="0.25">
      <c r="A859" s="29"/>
      <c r="B859" s="29"/>
      <c r="C859" s="29"/>
      <c r="D859" s="29"/>
      <c r="E859" s="29"/>
      <c r="F859" s="29"/>
      <c r="G859" s="29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 x14ac:dyDescent="0.25">
      <c r="A860" s="29"/>
      <c r="B860" s="29"/>
      <c r="C860" s="29"/>
      <c r="D860" s="29"/>
      <c r="E860" s="29"/>
      <c r="F860" s="29"/>
      <c r="G860" s="29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 x14ac:dyDescent="0.25">
      <c r="A861" s="29"/>
      <c r="B861" s="29"/>
      <c r="C861" s="29"/>
      <c r="D861" s="29"/>
      <c r="E861" s="29"/>
      <c r="F861" s="29"/>
      <c r="G861" s="29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 x14ac:dyDescent="0.25">
      <c r="A862" s="29"/>
      <c r="B862" s="29"/>
      <c r="C862" s="29"/>
      <c r="D862" s="29"/>
      <c r="E862" s="29"/>
      <c r="F862" s="29"/>
      <c r="G862" s="29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 x14ac:dyDescent="0.25">
      <c r="A863" s="29"/>
      <c r="B863" s="29"/>
      <c r="C863" s="29"/>
      <c r="D863" s="29"/>
      <c r="E863" s="29"/>
      <c r="F863" s="29"/>
      <c r="G863" s="29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 x14ac:dyDescent="0.25">
      <c r="A864" s="29"/>
      <c r="B864" s="29"/>
      <c r="C864" s="29"/>
      <c r="D864" s="29"/>
      <c r="E864" s="29"/>
      <c r="F864" s="29"/>
      <c r="G864" s="29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 x14ac:dyDescent="0.25">
      <c r="A865" s="29"/>
      <c r="B865" s="29"/>
      <c r="C865" s="29"/>
      <c r="D865" s="29"/>
      <c r="E865" s="29"/>
      <c r="F865" s="29"/>
      <c r="G865" s="29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 x14ac:dyDescent="0.25">
      <c r="A866" s="29"/>
      <c r="B866" s="29"/>
      <c r="C866" s="29"/>
      <c r="D866" s="29"/>
      <c r="E866" s="29"/>
      <c r="F866" s="29"/>
      <c r="G866" s="29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 x14ac:dyDescent="0.25">
      <c r="A867" s="29"/>
      <c r="B867" s="29"/>
      <c r="C867" s="29"/>
      <c r="D867" s="29"/>
      <c r="E867" s="29"/>
      <c r="F867" s="29"/>
      <c r="G867" s="29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 x14ac:dyDescent="0.25">
      <c r="A868" s="29"/>
      <c r="B868" s="29"/>
      <c r="C868" s="29"/>
      <c r="D868" s="29"/>
      <c r="E868" s="29"/>
      <c r="F868" s="29"/>
      <c r="G868" s="29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 x14ac:dyDescent="0.25">
      <c r="A869" s="29"/>
      <c r="B869" s="29"/>
      <c r="C869" s="29"/>
      <c r="D869" s="29"/>
      <c r="E869" s="29"/>
      <c r="F869" s="29"/>
      <c r="G869" s="29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 x14ac:dyDescent="0.25">
      <c r="A870" s="29"/>
      <c r="B870" s="29"/>
      <c r="C870" s="29"/>
      <c r="D870" s="29"/>
      <c r="E870" s="29"/>
      <c r="F870" s="29"/>
      <c r="G870" s="29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 x14ac:dyDescent="0.25">
      <c r="A871" s="29"/>
      <c r="B871" s="29"/>
      <c r="C871" s="29"/>
      <c r="D871" s="29"/>
      <c r="E871" s="29"/>
      <c r="F871" s="29"/>
      <c r="G871" s="29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 x14ac:dyDescent="0.25">
      <c r="A872" s="29"/>
      <c r="B872" s="29"/>
      <c r="C872" s="29"/>
      <c r="D872" s="29"/>
      <c r="E872" s="29"/>
      <c r="F872" s="29"/>
      <c r="G872" s="29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 x14ac:dyDescent="0.25">
      <c r="A873" s="29"/>
      <c r="B873" s="29"/>
      <c r="C873" s="29"/>
      <c r="D873" s="29"/>
      <c r="E873" s="29"/>
      <c r="F873" s="29"/>
      <c r="G873" s="29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 x14ac:dyDescent="0.25">
      <c r="A874" s="29"/>
      <c r="B874" s="29"/>
      <c r="C874" s="29"/>
      <c r="D874" s="29"/>
      <c r="E874" s="29"/>
      <c r="F874" s="29"/>
      <c r="G874" s="29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 x14ac:dyDescent="0.25">
      <c r="A875" s="29"/>
      <c r="B875" s="29"/>
      <c r="C875" s="29"/>
      <c r="D875" s="29"/>
      <c r="E875" s="29"/>
      <c r="F875" s="29"/>
      <c r="G875" s="29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 x14ac:dyDescent="0.25">
      <c r="A876" s="29"/>
      <c r="B876" s="29"/>
      <c r="C876" s="29"/>
      <c r="D876" s="29"/>
      <c r="E876" s="29"/>
      <c r="F876" s="29"/>
      <c r="G876" s="29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 x14ac:dyDescent="0.25">
      <c r="A877" s="29"/>
      <c r="B877" s="29"/>
      <c r="C877" s="29"/>
      <c r="D877" s="29"/>
      <c r="E877" s="29"/>
      <c r="F877" s="29"/>
      <c r="G877" s="29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 x14ac:dyDescent="0.25">
      <c r="A878" s="29"/>
      <c r="B878" s="29"/>
      <c r="C878" s="29"/>
      <c r="D878" s="29"/>
      <c r="E878" s="29"/>
      <c r="F878" s="29"/>
      <c r="G878" s="29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 x14ac:dyDescent="0.25">
      <c r="A879" s="29"/>
      <c r="B879" s="29"/>
      <c r="C879" s="29"/>
      <c r="D879" s="29"/>
      <c r="E879" s="29"/>
      <c r="F879" s="29"/>
      <c r="G879" s="29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 x14ac:dyDescent="0.25">
      <c r="A880" s="29"/>
      <c r="B880" s="29"/>
      <c r="C880" s="29"/>
      <c r="D880" s="29"/>
      <c r="E880" s="29"/>
      <c r="F880" s="29"/>
      <c r="G880" s="29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 x14ac:dyDescent="0.25">
      <c r="A881" s="29"/>
      <c r="B881" s="29"/>
      <c r="C881" s="29"/>
      <c r="D881" s="29"/>
      <c r="E881" s="29"/>
      <c r="F881" s="29"/>
      <c r="G881" s="29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 x14ac:dyDescent="0.25">
      <c r="A882" s="29"/>
      <c r="B882" s="29"/>
      <c r="C882" s="29"/>
      <c r="D882" s="29"/>
      <c r="E882" s="29"/>
      <c r="F882" s="29"/>
      <c r="G882" s="29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 x14ac:dyDescent="0.25">
      <c r="A883" s="29"/>
      <c r="B883" s="29"/>
      <c r="C883" s="29"/>
      <c r="D883" s="29"/>
      <c r="E883" s="29"/>
      <c r="F883" s="29"/>
      <c r="G883" s="29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 x14ac:dyDescent="0.25">
      <c r="A884" s="29"/>
      <c r="B884" s="29"/>
      <c r="C884" s="29"/>
      <c r="D884" s="29"/>
      <c r="E884" s="29"/>
      <c r="F884" s="29"/>
      <c r="G884" s="29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 x14ac:dyDescent="0.25">
      <c r="A885" s="29"/>
      <c r="B885" s="29"/>
      <c r="C885" s="29"/>
      <c r="D885" s="29"/>
      <c r="E885" s="29"/>
      <c r="F885" s="29"/>
      <c r="G885" s="29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 x14ac:dyDescent="0.25">
      <c r="A886" s="29"/>
      <c r="B886" s="29"/>
      <c r="C886" s="29"/>
      <c r="D886" s="29"/>
      <c r="E886" s="29"/>
      <c r="F886" s="29"/>
      <c r="G886" s="29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 x14ac:dyDescent="0.25">
      <c r="A887" s="29"/>
      <c r="B887" s="29"/>
      <c r="C887" s="29"/>
      <c r="D887" s="29"/>
      <c r="E887" s="29"/>
      <c r="F887" s="29"/>
      <c r="G887" s="29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 x14ac:dyDescent="0.25">
      <c r="A888" s="29"/>
      <c r="B888" s="29"/>
      <c r="C888" s="29"/>
      <c r="D888" s="29"/>
      <c r="E888" s="29"/>
      <c r="F888" s="29"/>
      <c r="G888" s="29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 x14ac:dyDescent="0.25">
      <c r="A889" s="29"/>
      <c r="B889" s="29"/>
      <c r="C889" s="29"/>
      <c r="D889" s="29"/>
      <c r="E889" s="29"/>
      <c r="F889" s="29"/>
      <c r="G889" s="29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 x14ac:dyDescent="0.25">
      <c r="A890" s="29"/>
      <c r="B890" s="29"/>
      <c r="C890" s="29"/>
      <c r="D890" s="29"/>
      <c r="E890" s="29"/>
      <c r="F890" s="29"/>
      <c r="G890" s="29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 x14ac:dyDescent="0.25">
      <c r="A891" s="29"/>
      <c r="B891" s="29"/>
      <c r="C891" s="29"/>
      <c r="D891" s="29"/>
      <c r="E891" s="29"/>
      <c r="F891" s="29"/>
      <c r="G891" s="29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 x14ac:dyDescent="0.25">
      <c r="A892" s="29"/>
      <c r="B892" s="29"/>
      <c r="C892" s="29"/>
      <c r="D892" s="29"/>
      <c r="E892" s="29"/>
      <c r="F892" s="29"/>
      <c r="G892" s="29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 x14ac:dyDescent="0.25">
      <c r="A893" s="29"/>
      <c r="B893" s="29"/>
      <c r="C893" s="29"/>
      <c r="D893" s="29"/>
      <c r="E893" s="29"/>
      <c r="F893" s="29"/>
      <c r="G893" s="29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 x14ac:dyDescent="0.25">
      <c r="A894" s="29"/>
      <c r="B894" s="29"/>
      <c r="C894" s="29"/>
      <c r="D894" s="29"/>
      <c r="E894" s="29"/>
      <c r="F894" s="29"/>
      <c r="G894" s="29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 x14ac:dyDescent="0.25">
      <c r="A895" s="29"/>
      <c r="B895" s="29"/>
      <c r="C895" s="29"/>
      <c r="D895" s="29"/>
      <c r="E895" s="29"/>
      <c r="F895" s="29"/>
      <c r="G895" s="29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 x14ac:dyDescent="0.25">
      <c r="A896" s="29"/>
      <c r="B896" s="29"/>
      <c r="C896" s="29"/>
      <c r="D896" s="29"/>
      <c r="E896" s="29"/>
      <c r="F896" s="29"/>
      <c r="G896" s="29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 x14ac:dyDescent="0.25">
      <c r="A897" s="29"/>
      <c r="B897" s="29"/>
      <c r="C897" s="29"/>
      <c r="D897" s="29"/>
      <c r="E897" s="29"/>
      <c r="F897" s="29"/>
      <c r="G897" s="29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 x14ac:dyDescent="0.25">
      <c r="A898" s="29"/>
      <c r="B898" s="29"/>
      <c r="C898" s="29"/>
      <c r="D898" s="29"/>
      <c r="E898" s="29"/>
      <c r="F898" s="29"/>
      <c r="G898" s="29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 x14ac:dyDescent="0.25">
      <c r="A899" s="29"/>
      <c r="B899" s="29"/>
      <c r="C899" s="29"/>
      <c r="D899" s="29"/>
      <c r="E899" s="29"/>
      <c r="F899" s="29"/>
      <c r="G899" s="29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 x14ac:dyDescent="0.25">
      <c r="A900" s="29"/>
      <c r="B900" s="29"/>
      <c r="C900" s="29"/>
      <c r="D900" s="29"/>
      <c r="E900" s="29"/>
      <c r="F900" s="29"/>
      <c r="G900" s="29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 x14ac:dyDescent="0.25">
      <c r="A901" s="29"/>
      <c r="B901" s="29"/>
      <c r="C901" s="29"/>
      <c r="D901" s="29"/>
      <c r="E901" s="29"/>
      <c r="F901" s="29"/>
      <c r="G901" s="29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 x14ac:dyDescent="0.25">
      <c r="A902" s="29"/>
      <c r="B902" s="29"/>
      <c r="C902" s="29"/>
      <c r="D902" s="29"/>
      <c r="E902" s="29"/>
      <c r="F902" s="29"/>
      <c r="G902" s="29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 x14ac:dyDescent="0.25">
      <c r="A903" s="29"/>
      <c r="B903" s="29"/>
      <c r="C903" s="29"/>
      <c r="D903" s="29"/>
      <c r="E903" s="29"/>
      <c r="F903" s="29"/>
      <c r="G903" s="29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 x14ac:dyDescent="0.25">
      <c r="A904" s="29"/>
      <c r="B904" s="29"/>
      <c r="C904" s="29"/>
      <c r="D904" s="29"/>
      <c r="E904" s="29"/>
      <c r="F904" s="29"/>
      <c r="G904" s="29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 x14ac:dyDescent="0.25">
      <c r="A905" s="29"/>
      <c r="B905" s="29"/>
      <c r="C905" s="29"/>
      <c r="D905" s="29"/>
      <c r="E905" s="29"/>
      <c r="F905" s="29"/>
      <c r="G905" s="29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 x14ac:dyDescent="0.25">
      <c r="A906" s="29"/>
      <c r="B906" s="29"/>
      <c r="C906" s="29"/>
      <c r="D906" s="29"/>
      <c r="E906" s="29"/>
      <c r="F906" s="29"/>
      <c r="G906" s="29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 x14ac:dyDescent="0.25">
      <c r="A907" s="29"/>
      <c r="B907" s="29"/>
      <c r="C907" s="29"/>
      <c r="D907" s="29"/>
      <c r="E907" s="29"/>
      <c r="F907" s="29"/>
      <c r="G907" s="29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 x14ac:dyDescent="0.25">
      <c r="A908" s="29"/>
      <c r="B908" s="29"/>
      <c r="C908" s="29"/>
      <c r="D908" s="29"/>
      <c r="E908" s="29"/>
      <c r="F908" s="29"/>
      <c r="G908" s="29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 x14ac:dyDescent="0.25">
      <c r="A909" s="29"/>
      <c r="B909" s="29"/>
      <c r="C909" s="29"/>
      <c r="D909" s="29"/>
      <c r="E909" s="29"/>
      <c r="F909" s="29"/>
      <c r="G909" s="29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 x14ac:dyDescent="0.25">
      <c r="A910" s="29"/>
      <c r="B910" s="29"/>
      <c r="C910" s="29"/>
      <c r="D910" s="29"/>
      <c r="E910" s="29"/>
      <c r="F910" s="29"/>
      <c r="G910" s="29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 x14ac:dyDescent="0.25">
      <c r="A911" s="29"/>
      <c r="B911" s="29"/>
      <c r="C911" s="29"/>
      <c r="D911" s="29"/>
      <c r="E911" s="29"/>
      <c r="F911" s="29"/>
      <c r="G911" s="29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 x14ac:dyDescent="0.25">
      <c r="A912" s="29"/>
      <c r="B912" s="29"/>
      <c r="C912" s="29"/>
      <c r="D912" s="29"/>
      <c r="E912" s="29"/>
      <c r="F912" s="29"/>
      <c r="G912" s="29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 x14ac:dyDescent="0.25">
      <c r="A913" s="29"/>
      <c r="B913" s="29"/>
      <c r="C913" s="29"/>
      <c r="D913" s="29"/>
      <c r="E913" s="29"/>
      <c r="F913" s="29"/>
      <c r="G913" s="29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 x14ac:dyDescent="0.25">
      <c r="A914" s="29"/>
      <c r="B914" s="29"/>
      <c r="C914" s="29"/>
      <c r="D914" s="29"/>
      <c r="E914" s="29"/>
      <c r="F914" s="29"/>
      <c r="G914" s="29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 x14ac:dyDescent="0.25">
      <c r="A915" s="29"/>
      <c r="B915" s="29"/>
      <c r="C915" s="29"/>
      <c r="D915" s="29"/>
      <c r="E915" s="29"/>
      <c r="F915" s="29"/>
      <c r="G915" s="29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 x14ac:dyDescent="0.25">
      <c r="A916" s="29"/>
      <c r="B916" s="29"/>
      <c r="C916" s="29"/>
      <c r="D916" s="29"/>
      <c r="E916" s="29"/>
      <c r="F916" s="29"/>
      <c r="G916" s="29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 x14ac:dyDescent="0.25">
      <c r="A917" s="29"/>
      <c r="B917" s="29"/>
      <c r="C917" s="29"/>
      <c r="D917" s="29"/>
      <c r="E917" s="29"/>
      <c r="F917" s="29"/>
      <c r="G917" s="29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 x14ac:dyDescent="0.25">
      <c r="A918" s="29"/>
      <c r="B918" s="29"/>
      <c r="C918" s="29"/>
      <c r="D918" s="29"/>
      <c r="E918" s="29"/>
      <c r="F918" s="29"/>
      <c r="G918" s="29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 x14ac:dyDescent="0.25">
      <c r="A919" s="29"/>
      <c r="B919" s="29"/>
      <c r="C919" s="29"/>
      <c r="D919" s="29"/>
      <c r="E919" s="29"/>
      <c r="F919" s="29"/>
      <c r="G919" s="29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 x14ac:dyDescent="0.25">
      <c r="A920" s="29"/>
      <c r="B920" s="29"/>
      <c r="C920" s="29"/>
      <c r="D920" s="29"/>
      <c r="E920" s="29"/>
      <c r="F920" s="29"/>
      <c r="G920" s="29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 x14ac:dyDescent="0.25">
      <c r="A921" s="29"/>
      <c r="B921" s="29"/>
      <c r="C921" s="29"/>
      <c r="D921" s="29"/>
      <c r="E921" s="29"/>
      <c r="F921" s="29"/>
      <c r="G921" s="29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 x14ac:dyDescent="0.25">
      <c r="A922" s="29"/>
      <c r="B922" s="29"/>
      <c r="C922" s="29"/>
      <c r="D922" s="29"/>
      <c r="E922" s="29"/>
      <c r="F922" s="29"/>
      <c r="G922" s="29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 x14ac:dyDescent="0.25">
      <c r="A923" s="29"/>
      <c r="B923" s="29"/>
      <c r="C923" s="29"/>
      <c r="D923" s="29"/>
      <c r="E923" s="29"/>
      <c r="F923" s="29"/>
      <c r="G923" s="29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 x14ac:dyDescent="0.25">
      <c r="A924" s="29"/>
      <c r="B924" s="29"/>
      <c r="C924" s="29"/>
      <c r="D924" s="29"/>
      <c r="E924" s="29"/>
      <c r="F924" s="29"/>
      <c r="G924" s="29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 x14ac:dyDescent="0.25">
      <c r="A925" s="29"/>
      <c r="B925" s="29"/>
      <c r="C925" s="29"/>
      <c r="D925" s="29"/>
      <c r="E925" s="29"/>
      <c r="F925" s="29"/>
      <c r="G925" s="29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 x14ac:dyDescent="0.25">
      <c r="A926" s="29"/>
      <c r="B926" s="29"/>
      <c r="C926" s="29"/>
      <c r="D926" s="29"/>
      <c r="E926" s="29"/>
      <c r="F926" s="29"/>
      <c r="G926" s="29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 x14ac:dyDescent="0.25">
      <c r="A927" s="29"/>
      <c r="B927" s="29"/>
      <c r="C927" s="29"/>
      <c r="D927" s="29"/>
      <c r="E927" s="29"/>
      <c r="F927" s="29"/>
      <c r="G927" s="29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 x14ac:dyDescent="0.25">
      <c r="A928" s="29"/>
      <c r="B928" s="29"/>
      <c r="C928" s="29"/>
      <c r="D928" s="29"/>
      <c r="E928" s="29"/>
      <c r="F928" s="29"/>
      <c r="G928" s="29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 x14ac:dyDescent="0.25">
      <c r="A929" s="29"/>
      <c r="B929" s="29"/>
      <c r="C929" s="29"/>
      <c r="D929" s="29"/>
      <c r="E929" s="29"/>
      <c r="F929" s="29"/>
      <c r="G929" s="29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 x14ac:dyDescent="0.25">
      <c r="A930" s="29"/>
      <c r="B930" s="29"/>
      <c r="C930" s="29"/>
      <c r="D930" s="29"/>
      <c r="E930" s="29"/>
      <c r="F930" s="29"/>
      <c r="G930" s="29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 x14ac:dyDescent="0.25">
      <c r="A931" s="29"/>
      <c r="B931" s="29"/>
      <c r="C931" s="29"/>
      <c r="D931" s="29"/>
      <c r="E931" s="29"/>
      <c r="F931" s="29"/>
      <c r="G931" s="29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 x14ac:dyDescent="0.25">
      <c r="A932" s="29"/>
      <c r="B932" s="29"/>
      <c r="C932" s="29"/>
      <c r="D932" s="29"/>
      <c r="E932" s="29"/>
      <c r="F932" s="29"/>
      <c r="G932" s="29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 x14ac:dyDescent="0.25">
      <c r="A933" s="29"/>
      <c r="B933" s="29"/>
      <c r="C933" s="29"/>
      <c r="D933" s="29"/>
      <c r="E933" s="29"/>
      <c r="F933" s="29"/>
      <c r="G933" s="29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 x14ac:dyDescent="0.25">
      <c r="A934" s="29"/>
      <c r="B934" s="29"/>
      <c r="C934" s="29"/>
      <c r="D934" s="29"/>
      <c r="E934" s="29"/>
      <c r="F934" s="29"/>
      <c r="G934" s="29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 x14ac:dyDescent="0.25">
      <c r="A935" s="29"/>
      <c r="B935" s="29"/>
      <c r="C935" s="29"/>
      <c r="D935" s="29"/>
      <c r="E935" s="29"/>
      <c r="F935" s="29"/>
      <c r="G935" s="29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 x14ac:dyDescent="0.25">
      <c r="A936" s="29"/>
      <c r="B936" s="29"/>
      <c r="C936" s="29"/>
      <c r="D936" s="29"/>
      <c r="E936" s="29"/>
      <c r="F936" s="29"/>
      <c r="G936" s="29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 x14ac:dyDescent="0.25">
      <c r="A937" s="29"/>
      <c r="B937" s="29"/>
      <c r="C937" s="29"/>
      <c r="D937" s="29"/>
      <c r="E937" s="29"/>
      <c r="F937" s="29"/>
      <c r="G937" s="29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 x14ac:dyDescent="0.25">
      <c r="A938" s="29"/>
      <c r="B938" s="29"/>
      <c r="C938" s="29"/>
      <c r="D938" s="29"/>
      <c r="E938" s="29"/>
      <c r="F938" s="29"/>
      <c r="G938" s="29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 x14ac:dyDescent="0.25">
      <c r="A939" s="29"/>
      <c r="B939" s="29"/>
      <c r="C939" s="29"/>
      <c r="D939" s="29"/>
      <c r="E939" s="29"/>
      <c r="F939" s="29"/>
      <c r="G939" s="29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 x14ac:dyDescent="0.25">
      <c r="A940" s="29"/>
      <c r="B940" s="29"/>
      <c r="C940" s="29"/>
      <c r="D940" s="29"/>
      <c r="E940" s="29"/>
      <c r="F940" s="29"/>
      <c r="G940" s="29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 x14ac:dyDescent="0.25">
      <c r="A941" s="29"/>
      <c r="B941" s="29"/>
      <c r="C941" s="29"/>
      <c r="D941" s="29"/>
      <c r="E941" s="29"/>
      <c r="F941" s="29"/>
      <c r="G941" s="29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 x14ac:dyDescent="0.25">
      <c r="A942" s="29"/>
      <c r="B942" s="29"/>
      <c r="C942" s="29"/>
      <c r="D942" s="29"/>
      <c r="E942" s="29"/>
      <c r="F942" s="29"/>
      <c r="G942" s="29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 x14ac:dyDescent="0.25">
      <c r="A943" s="29"/>
      <c r="B943" s="29"/>
      <c r="C943" s="29"/>
      <c r="D943" s="29"/>
      <c r="E943" s="29"/>
      <c r="F943" s="29"/>
      <c r="G943" s="29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 x14ac:dyDescent="0.25">
      <c r="A944" s="29"/>
      <c r="B944" s="29"/>
      <c r="C944" s="29"/>
      <c r="D944" s="29"/>
      <c r="E944" s="29"/>
      <c r="F944" s="29"/>
      <c r="G944" s="29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 x14ac:dyDescent="0.25">
      <c r="A945" s="29"/>
      <c r="B945" s="29"/>
      <c r="C945" s="29"/>
      <c r="D945" s="29"/>
      <c r="E945" s="29"/>
      <c r="F945" s="29"/>
      <c r="G945" s="29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 x14ac:dyDescent="0.25">
      <c r="A946" s="29"/>
      <c r="B946" s="29"/>
      <c r="C946" s="29"/>
      <c r="D946" s="29"/>
      <c r="E946" s="29"/>
      <c r="F946" s="29"/>
      <c r="G946" s="29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 x14ac:dyDescent="0.25">
      <c r="A947" s="29"/>
      <c r="B947" s="29"/>
      <c r="C947" s="29"/>
      <c r="D947" s="29"/>
      <c r="E947" s="29"/>
      <c r="F947" s="29"/>
      <c r="G947" s="29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 x14ac:dyDescent="0.25">
      <c r="A948" s="29"/>
      <c r="B948" s="29"/>
      <c r="C948" s="29"/>
      <c r="D948" s="29"/>
      <c r="E948" s="29"/>
      <c r="F948" s="29"/>
      <c r="G948" s="29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 x14ac:dyDescent="0.25">
      <c r="A949" s="29"/>
      <c r="B949" s="29"/>
      <c r="C949" s="29"/>
      <c r="D949" s="29"/>
      <c r="E949" s="29"/>
      <c r="F949" s="29"/>
      <c r="G949" s="29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 x14ac:dyDescent="0.25">
      <c r="A950" s="29"/>
      <c r="B950" s="29"/>
      <c r="C950" s="29"/>
      <c r="D950" s="29"/>
      <c r="E950" s="29"/>
      <c r="F950" s="29"/>
      <c r="G950" s="29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 x14ac:dyDescent="0.25">
      <c r="A951" s="29"/>
      <c r="B951" s="29"/>
      <c r="C951" s="29"/>
      <c r="D951" s="29"/>
      <c r="E951" s="29"/>
      <c r="F951" s="29"/>
      <c r="G951" s="29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 x14ac:dyDescent="0.25">
      <c r="A952" s="29"/>
      <c r="B952" s="29"/>
      <c r="C952" s="29"/>
      <c r="D952" s="29"/>
      <c r="E952" s="29"/>
      <c r="F952" s="29"/>
      <c r="G952" s="29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 x14ac:dyDescent="0.25">
      <c r="A953" s="29"/>
      <c r="B953" s="29"/>
      <c r="C953" s="29"/>
      <c r="D953" s="29"/>
      <c r="E953" s="29"/>
      <c r="F953" s="29"/>
      <c r="G953" s="29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 x14ac:dyDescent="0.25">
      <c r="A954" s="29"/>
      <c r="B954" s="29"/>
      <c r="C954" s="29"/>
      <c r="D954" s="29"/>
      <c r="E954" s="29"/>
      <c r="F954" s="29"/>
      <c r="G954" s="29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 x14ac:dyDescent="0.25">
      <c r="A955" s="29"/>
      <c r="B955" s="29"/>
      <c r="C955" s="29"/>
      <c r="D955" s="29"/>
      <c r="E955" s="29"/>
      <c r="F955" s="29"/>
      <c r="G955" s="29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 x14ac:dyDescent="0.25">
      <c r="A956" s="29"/>
      <c r="B956" s="29"/>
      <c r="C956" s="29"/>
      <c r="D956" s="29"/>
      <c r="E956" s="29"/>
      <c r="F956" s="29"/>
      <c r="G956" s="29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 x14ac:dyDescent="0.25">
      <c r="A957" s="29"/>
      <c r="B957" s="29"/>
      <c r="C957" s="29"/>
      <c r="D957" s="29"/>
      <c r="E957" s="29"/>
      <c r="F957" s="29"/>
      <c r="G957" s="29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 x14ac:dyDescent="0.25">
      <c r="A958" s="29"/>
      <c r="B958" s="29"/>
      <c r="C958" s="29"/>
      <c r="D958" s="29"/>
      <c r="E958" s="29"/>
      <c r="F958" s="29"/>
      <c r="G958" s="29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 x14ac:dyDescent="0.25">
      <c r="A959" s="29"/>
      <c r="B959" s="29"/>
      <c r="C959" s="29"/>
      <c r="D959" s="29"/>
      <c r="E959" s="29"/>
      <c r="F959" s="29"/>
      <c r="G959" s="29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 x14ac:dyDescent="0.25">
      <c r="A960" s="29"/>
      <c r="B960" s="29"/>
      <c r="C960" s="29"/>
      <c r="D960" s="29"/>
      <c r="E960" s="29"/>
      <c r="F960" s="29"/>
      <c r="G960" s="29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 x14ac:dyDescent="0.25">
      <c r="A961" s="29"/>
      <c r="B961" s="29"/>
      <c r="C961" s="29"/>
      <c r="D961" s="29"/>
      <c r="E961" s="29"/>
      <c r="F961" s="29"/>
      <c r="G961" s="29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 x14ac:dyDescent="0.25">
      <c r="A962" s="29"/>
      <c r="B962" s="29"/>
      <c r="C962" s="29"/>
      <c r="D962" s="29"/>
      <c r="E962" s="29"/>
      <c r="F962" s="29"/>
      <c r="G962" s="29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 x14ac:dyDescent="0.25">
      <c r="A963" s="29"/>
      <c r="B963" s="29"/>
      <c r="C963" s="29"/>
      <c r="D963" s="29"/>
      <c r="E963" s="29"/>
      <c r="F963" s="29"/>
      <c r="G963" s="29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 x14ac:dyDescent="0.25">
      <c r="A964" s="29"/>
      <c r="B964" s="29"/>
      <c r="C964" s="29"/>
      <c r="D964" s="29"/>
      <c r="E964" s="29"/>
      <c r="F964" s="29"/>
      <c r="G964" s="29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 x14ac:dyDescent="0.25">
      <c r="A965" s="29"/>
      <c r="B965" s="29"/>
      <c r="C965" s="29"/>
      <c r="D965" s="29"/>
      <c r="E965" s="29"/>
      <c r="F965" s="29"/>
      <c r="G965" s="29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 x14ac:dyDescent="0.25">
      <c r="A966" s="29"/>
      <c r="B966" s="29"/>
      <c r="C966" s="29"/>
      <c r="D966" s="29"/>
      <c r="E966" s="29"/>
      <c r="F966" s="29"/>
      <c r="G966" s="29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 x14ac:dyDescent="0.25">
      <c r="A967" s="29"/>
      <c r="B967" s="29"/>
      <c r="C967" s="29"/>
      <c r="D967" s="29"/>
      <c r="E967" s="29"/>
      <c r="F967" s="29"/>
      <c r="G967" s="29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 x14ac:dyDescent="0.25">
      <c r="A968" s="29"/>
      <c r="B968" s="29"/>
      <c r="C968" s="29"/>
      <c r="D968" s="29"/>
      <c r="E968" s="29"/>
      <c r="F968" s="29"/>
      <c r="G968" s="29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 x14ac:dyDescent="0.25">
      <c r="A969" s="29"/>
      <c r="B969" s="29"/>
      <c r="C969" s="29"/>
      <c r="D969" s="29"/>
      <c r="E969" s="29"/>
      <c r="F969" s="29"/>
      <c r="G969" s="29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 x14ac:dyDescent="0.25">
      <c r="A970" s="29"/>
      <c r="B970" s="29"/>
      <c r="C970" s="29"/>
      <c r="D970" s="29"/>
      <c r="E970" s="29"/>
      <c r="F970" s="29"/>
      <c r="G970" s="29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 x14ac:dyDescent="0.25">
      <c r="A971" s="29"/>
      <c r="B971" s="29"/>
      <c r="C971" s="29"/>
      <c r="D971" s="29"/>
      <c r="E971" s="29"/>
      <c r="F971" s="29"/>
      <c r="G971" s="29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 x14ac:dyDescent="0.25">
      <c r="A972" s="29"/>
      <c r="B972" s="29"/>
      <c r="C972" s="29"/>
      <c r="D972" s="29"/>
      <c r="E972" s="29"/>
      <c r="F972" s="29"/>
      <c r="G972" s="29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 x14ac:dyDescent="0.25">
      <c r="A973" s="29"/>
      <c r="B973" s="29"/>
      <c r="C973" s="29"/>
      <c r="D973" s="29"/>
      <c r="E973" s="29"/>
      <c r="F973" s="29"/>
      <c r="G973" s="29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 x14ac:dyDescent="0.25">
      <c r="A974" s="29"/>
      <c r="B974" s="29"/>
      <c r="C974" s="29"/>
      <c r="D974" s="29"/>
      <c r="E974" s="29"/>
      <c r="F974" s="29"/>
      <c r="G974" s="29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 x14ac:dyDescent="0.25">
      <c r="A975" s="29"/>
      <c r="B975" s="29"/>
      <c r="C975" s="29"/>
      <c r="D975" s="29"/>
      <c r="E975" s="29"/>
      <c r="F975" s="29"/>
      <c r="G975" s="29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 x14ac:dyDescent="0.25">
      <c r="A976" s="29"/>
      <c r="B976" s="29"/>
      <c r="C976" s="29"/>
      <c r="D976" s="29"/>
      <c r="E976" s="29"/>
      <c r="F976" s="29"/>
      <c r="G976" s="29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 x14ac:dyDescent="0.25">
      <c r="A977" s="29"/>
      <c r="B977" s="29"/>
      <c r="C977" s="29"/>
      <c r="D977" s="29"/>
      <c r="E977" s="29"/>
      <c r="F977" s="29"/>
      <c r="G977" s="29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 x14ac:dyDescent="0.25">
      <c r="A978" s="29"/>
      <c r="B978" s="29"/>
      <c r="C978" s="29"/>
      <c r="D978" s="29"/>
      <c r="E978" s="29"/>
      <c r="F978" s="29"/>
      <c r="G978" s="29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 x14ac:dyDescent="0.25">
      <c r="A979" s="29"/>
      <c r="B979" s="29"/>
      <c r="C979" s="29"/>
      <c r="D979" s="29"/>
      <c r="E979" s="29"/>
      <c r="F979" s="29"/>
      <c r="G979" s="29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 x14ac:dyDescent="0.25">
      <c r="A980" s="29"/>
      <c r="B980" s="29"/>
      <c r="C980" s="29"/>
      <c r="D980" s="29"/>
      <c r="E980" s="29"/>
      <c r="F980" s="29"/>
      <c r="G980" s="29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 x14ac:dyDescent="0.25">
      <c r="A981" s="29"/>
      <c r="B981" s="29"/>
      <c r="C981" s="29"/>
      <c r="D981" s="29"/>
      <c r="E981" s="29"/>
      <c r="F981" s="29"/>
      <c r="G981" s="29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 x14ac:dyDescent="0.25">
      <c r="A982" s="29"/>
      <c r="B982" s="29"/>
      <c r="C982" s="29"/>
      <c r="D982" s="29"/>
      <c r="E982" s="29"/>
      <c r="F982" s="29"/>
      <c r="G982" s="29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 x14ac:dyDescent="0.25">
      <c r="A983" s="29"/>
      <c r="B983" s="29"/>
      <c r="C983" s="29"/>
      <c r="D983" s="29"/>
      <c r="E983" s="29"/>
      <c r="F983" s="29"/>
      <c r="G983" s="29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 x14ac:dyDescent="0.25">
      <c r="A984" s="29"/>
      <c r="B984" s="29"/>
      <c r="C984" s="29"/>
      <c r="D984" s="29"/>
      <c r="E984" s="29"/>
      <c r="F984" s="29"/>
      <c r="G984" s="29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 x14ac:dyDescent="0.25">
      <c r="A985" s="29"/>
      <c r="B985" s="29"/>
      <c r="C985" s="29"/>
      <c r="D985" s="29"/>
      <c r="E985" s="29"/>
      <c r="F985" s="29"/>
      <c r="G985" s="29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 x14ac:dyDescent="0.25">
      <c r="A986" s="29"/>
      <c r="B986" s="29"/>
      <c r="C986" s="29"/>
      <c r="D986" s="29"/>
      <c r="E986" s="29"/>
      <c r="F986" s="29"/>
      <c r="G986" s="29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 x14ac:dyDescent="0.25">
      <c r="A987" s="29"/>
      <c r="B987" s="29"/>
      <c r="C987" s="29"/>
      <c r="D987" s="29"/>
      <c r="E987" s="29"/>
      <c r="F987" s="29"/>
      <c r="G987" s="29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 x14ac:dyDescent="0.25">
      <c r="A988" s="29"/>
      <c r="B988" s="29"/>
      <c r="C988" s="29"/>
      <c r="D988" s="29"/>
      <c r="E988" s="29"/>
      <c r="F988" s="29"/>
      <c r="G988" s="29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 x14ac:dyDescent="0.25">
      <c r="A989" s="29"/>
      <c r="B989" s="29"/>
      <c r="C989" s="29"/>
      <c r="D989" s="29"/>
      <c r="E989" s="29"/>
      <c r="F989" s="29"/>
      <c r="G989" s="29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 x14ac:dyDescent="0.25">
      <c r="A990" s="29"/>
      <c r="B990" s="29"/>
      <c r="C990" s="29"/>
      <c r="D990" s="29"/>
      <c r="E990" s="29"/>
      <c r="F990" s="29"/>
      <c r="G990" s="29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 x14ac:dyDescent="0.25">
      <c r="A991" s="29"/>
      <c r="B991" s="29"/>
      <c r="C991" s="29"/>
      <c r="D991" s="29"/>
      <c r="E991" s="29"/>
      <c r="F991" s="29"/>
      <c r="G991" s="29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 x14ac:dyDescent="0.25">
      <c r="A992" s="29"/>
      <c r="B992" s="29"/>
      <c r="C992" s="29"/>
      <c r="D992" s="29"/>
      <c r="E992" s="29"/>
      <c r="F992" s="29"/>
      <c r="G992" s="29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 x14ac:dyDescent="0.25">
      <c r="A993" s="29"/>
      <c r="B993" s="29"/>
      <c r="C993" s="29"/>
      <c r="D993" s="29"/>
      <c r="E993" s="29"/>
      <c r="F993" s="29"/>
      <c r="G993" s="29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 x14ac:dyDescent="0.25">
      <c r="A994" s="29"/>
      <c r="B994" s="29"/>
      <c r="C994" s="29"/>
      <c r="D994" s="29"/>
      <c r="E994" s="29"/>
      <c r="F994" s="29"/>
      <c r="G994" s="29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 x14ac:dyDescent="0.25">
      <c r="A995" s="29"/>
      <c r="B995" s="29"/>
      <c r="C995" s="29"/>
      <c r="D995" s="29"/>
      <c r="E995" s="29"/>
      <c r="F995" s="29"/>
      <c r="G995" s="29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 x14ac:dyDescent="0.25">
      <c r="A996" s="29"/>
      <c r="B996" s="29"/>
      <c r="C996" s="29"/>
      <c r="D996" s="29"/>
      <c r="E996" s="29"/>
      <c r="F996" s="29"/>
      <c r="G996" s="29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 x14ac:dyDescent="0.25">
      <c r="A997" s="29"/>
      <c r="B997" s="29"/>
      <c r="C997" s="29"/>
      <c r="D997" s="29"/>
      <c r="E997" s="29"/>
      <c r="F997" s="29"/>
      <c r="G997" s="29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 x14ac:dyDescent="0.25">
      <c r="A998" s="29"/>
      <c r="B998" s="29"/>
      <c r="C998" s="29"/>
      <c r="D998" s="29"/>
      <c r="E998" s="29"/>
      <c r="F998" s="29"/>
      <c r="G998" s="29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 x14ac:dyDescent="0.25">
      <c r="A999" s="29"/>
      <c r="B999" s="29"/>
      <c r="C999" s="29"/>
      <c r="D999" s="29"/>
      <c r="E999" s="29"/>
      <c r="F999" s="29"/>
      <c r="G999" s="29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 x14ac:dyDescent="0.25">
      <c r="A1000" s="29"/>
      <c r="B1000" s="29"/>
      <c r="C1000" s="29"/>
      <c r="D1000" s="29"/>
      <c r="E1000" s="29"/>
      <c r="F1000" s="29"/>
      <c r="G1000" s="29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Z809"/>
  <sheetViews>
    <sheetView workbookViewId="0">
      <pane ySplit="1" topLeftCell="A2" activePane="bottomLeft" state="frozen"/>
      <selection pane="bottomLeft" activeCell="Z86" sqref="Z86:Z89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97" customWidth="1"/>
    <col min="6" max="6" width="21.7109375" style="97" customWidth="1"/>
    <col min="7" max="7" width="14.140625" style="97" customWidth="1"/>
    <col min="8" max="9" width="8.42578125" style="97" customWidth="1"/>
    <col min="10" max="10" width="13.7109375" style="97" customWidth="1"/>
    <col min="11" max="12" width="8.42578125" style="97" customWidth="1"/>
    <col min="13" max="26" width="8.42578125" customWidth="1"/>
  </cols>
  <sheetData>
    <row r="1" spans="1:12" ht="14.25" customHeight="1" x14ac:dyDescent="0.35">
      <c r="A1" s="64" t="s">
        <v>690</v>
      </c>
      <c r="B1" s="64" t="s">
        <v>646</v>
      </c>
      <c r="C1" s="64" t="s">
        <v>647</v>
      </c>
      <c r="D1" s="64" t="s">
        <v>648</v>
      </c>
      <c r="E1" s="103" t="s">
        <v>649</v>
      </c>
      <c r="F1" s="103" t="s">
        <v>1</v>
      </c>
      <c r="G1" s="103" t="s">
        <v>3</v>
      </c>
      <c r="H1" s="103" t="s">
        <v>650</v>
      </c>
      <c r="I1" s="103" t="s">
        <v>2</v>
      </c>
      <c r="J1" s="103" t="s">
        <v>5</v>
      </c>
      <c r="K1" s="103" t="s">
        <v>651</v>
      </c>
      <c r="L1" s="103" t="s">
        <v>652</v>
      </c>
    </row>
    <row r="2" spans="1:12" ht="14.25" customHeight="1" x14ac:dyDescent="0.35">
      <c r="A2" s="65" t="s">
        <v>690</v>
      </c>
      <c r="B2" s="33">
        <v>6</v>
      </c>
      <c r="C2" s="33">
        <v>31.16</v>
      </c>
      <c r="D2" s="33">
        <v>6</v>
      </c>
      <c r="E2" s="49">
        <v>1677</v>
      </c>
      <c r="F2" s="49" t="str">
        <f>+VLOOKUP(E2,Participants!$A$1:$F$798,2,FALSE)</f>
        <v>Tommy Heisel</v>
      </c>
      <c r="G2" s="49" t="str">
        <f>+VLOOKUP(E2,Participants!$A$1:$F$798,4,FALSE)</f>
        <v>STG</v>
      </c>
      <c r="H2" s="49" t="str">
        <f>+VLOOKUP(E2,Participants!$A$1:$F$798,5,FALSE)</f>
        <v>M</v>
      </c>
      <c r="I2" s="49">
        <f>+VLOOKUP(E2,Participants!$A$1:$F$798,3,FALSE)</f>
        <v>6</v>
      </c>
      <c r="J2" s="49" t="str">
        <f>+VLOOKUP(E2,Participants!$A$1:$G$798,7,FALSE)</f>
        <v>JV BOYS</v>
      </c>
      <c r="K2" s="49">
        <v>1</v>
      </c>
      <c r="L2" s="49">
        <v>10</v>
      </c>
    </row>
    <row r="3" spans="1:12" ht="14.25" customHeight="1" x14ac:dyDescent="0.35">
      <c r="A3" s="65" t="s">
        <v>690</v>
      </c>
      <c r="B3" s="33">
        <v>8</v>
      </c>
      <c r="C3" s="33">
        <v>32.56</v>
      </c>
      <c r="D3" s="33">
        <v>2</v>
      </c>
      <c r="E3" s="49">
        <v>1497</v>
      </c>
      <c r="F3" s="49" t="str">
        <f>+VLOOKUP(E3,Participants!$A$1:$F$798,2,FALSE)</f>
        <v>Josh Conklin</v>
      </c>
      <c r="G3" s="49" t="str">
        <f>+VLOOKUP(E3,Participants!$A$1:$F$798,4,FALSE)</f>
        <v>SKS</v>
      </c>
      <c r="H3" s="49" t="str">
        <f>+VLOOKUP(E3,Participants!$A$1:$F$798,5,FALSE)</f>
        <v>M</v>
      </c>
      <c r="I3" s="49">
        <f>+VLOOKUP(E3,Participants!$A$1:$F$798,3,FALSE)</f>
        <v>6</v>
      </c>
      <c r="J3" s="49" t="str">
        <f>+VLOOKUP(E3,Participants!$A$1:$G$798,7,FALSE)</f>
        <v>JV BOYS</v>
      </c>
      <c r="K3" s="49">
        <f>K2+1</f>
        <v>2</v>
      </c>
      <c r="L3" s="49">
        <v>8</v>
      </c>
    </row>
    <row r="4" spans="1:12" ht="14.25" customHeight="1" x14ac:dyDescent="0.35">
      <c r="A4" s="65" t="s">
        <v>690</v>
      </c>
      <c r="B4" s="33">
        <v>6</v>
      </c>
      <c r="C4" s="33">
        <v>33.770000000000003</v>
      </c>
      <c r="D4" s="33">
        <v>1</v>
      </c>
      <c r="E4" s="49">
        <v>795</v>
      </c>
      <c r="F4" s="49" t="str">
        <f>+VLOOKUP(E4,Participants!$A$1:$F$798,2,FALSE)</f>
        <v>Jackson Woodward</v>
      </c>
      <c r="G4" s="49" t="str">
        <f>+VLOOKUP(E4,Participants!$A$1:$F$798,4,FALSE)</f>
        <v>DMA</v>
      </c>
      <c r="H4" s="49" t="str">
        <f>+VLOOKUP(E4,Participants!$A$1:$F$798,5,FALSE)</f>
        <v>M</v>
      </c>
      <c r="I4" s="49">
        <f>+VLOOKUP(E4,Participants!$A$1:$F$798,3,FALSE)</f>
        <v>5</v>
      </c>
      <c r="J4" s="49" t="str">
        <f>+VLOOKUP(E4,Participants!$A$1:$G$798,7,FALSE)</f>
        <v>JV BOYS</v>
      </c>
      <c r="K4" s="49">
        <f t="shared" ref="K4:K21" si="0">K3+1</f>
        <v>3</v>
      </c>
      <c r="L4" s="49">
        <v>6</v>
      </c>
    </row>
    <row r="5" spans="1:12" ht="14.25" customHeight="1" x14ac:dyDescent="0.35">
      <c r="A5" s="65" t="s">
        <v>690</v>
      </c>
      <c r="B5" s="33">
        <v>6</v>
      </c>
      <c r="C5" s="33">
        <v>34.74</v>
      </c>
      <c r="D5" s="33">
        <v>4</v>
      </c>
      <c r="E5" s="49">
        <v>995</v>
      </c>
      <c r="F5" s="49" t="str">
        <f>+VLOOKUP(E5,Participants!$A$1:$F$798,2,FALSE)</f>
        <v>Dylan Jones</v>
      </c>
      <c r="G5" s="49" t="str">
        <f>+VLOOKUP(E5,Participants!$A$1:$F$798,4,FALSE)</f>
        <v>HFS</v>
      </c>
      <c r="H5" s="49" t="str">
        <f>+VLOOKUP(E5,Participants!$A$1:$F$798,5,FALSE)</f>
        <v>M</v>
      </c>
      <c r="I5" s="49">
        <f>+VLOOKUP(E5,Participants!$A$1:$F$798,3,FALSE)</f>
        <v>5</v>
      </c>
      <c r="J5" s="49" t="str">
        <f>+VLOOKUP(E5,Participants!$A$1:$G$798,7,FALSE)</f>
        <v>JV BOYS</v>
      </c>
      <c r="K5" s="49">
        <f t="shared" si="0"/>
        <v>4</v>
      </c>
      <c r="L5" s="49">
        <v>5</v>
      </c>
    </row>
    <row r="6" spans="1:12" ht="14.25" customHeight="1" x14ac:dyDescent="0.35">
      <c r="A6" s="65" t="s">
        <v>690</v>
      </c>
      <c r="B6" s="33">
        <v>7</v>
      </c>
      <c r="C6" s="33">
        <v>35.11</v>
      </c>
      <c r="D6" s="33">
        <v>3</v>
      </c>
      <c r="E6" s="49">
        <v>1482</v>
      </c>
      <c r="F6" s="49" t="str">
        <f>+VLOOKUP(E6,Participants!$A$1:$F$798,2,FALSE)</f>
        <v>Deklan Balogi</v>
      </c>
      <c r="G6" s="49" t="str">
        <f>+VLOOKUP(E6,Participants!$A$1:$F$798,4,FALSE)</f>
        <v>SKS</v>
      </c>
      <c r="H6" s="49" t="str">
        <f>+VLOOKUP(E6,Participants!$A$1:$F$798,5,FALSE)</f>
        <v>M</v>
      </c>
      <c r="I6" s="49">
        <f>+VLOOKUP(E6,Participants!$A$1:$F$798,3,FALSE)</f>
        <v>5</v>
      </c>
      <c r="J6" s="49" t="str">
        <f>+VLOOKUP(E6,Participants!$A$1:$G$798,7,FALSE)</f>
        <v>JV BOYS</v>
      </c>
      <c r="K6" s="49">
        <f t="shared" si="0"/>
        <v>5</v>
      </c>
      <c r="L6" s="49">
        <v>4</v>
      </c>
    </row>
    <row r="7" spans="1:12" ht="14.25" customHeight="1" x14ac:dyDescent="0.35">
      <c r="A7" s="65" t="s">
        <v>690</v>
      </c>
      <c r="B7" s="33">
        <v>8</v>
      </c>
      <c r="C7" s="33">
        <v>35.630000000000003</v>
      </c>
      <c r="D7" s="33">
        <v>1</v>
      </c>
      <c r="E7" s="49">
        <v>364</v>
      </c>
      <c r="F7" s="49" t="str">
        <f>+VLOOKUP(E7,Participants!$A$1:$F$798,2,FALSE)</f>
        <v>Eamonn Erdely</v>
      </c>
      <c r="G7" s="49" t="str">
        <f>+VLOOKUP(E7,Participants!$A$1:$F$798,4,FALSE)</f>
        <v>AAP</v>
      </c>
      <c r="H7" s="49" t="str">
        <f>+VLOOKUP(E7,Participants!$A$1:$F$798,5,FALSE)</f>
        <v>M</v>
      </c>
      <c r="I7" s="49">
        <f>+VLOOKUP(E7,Participants!$A$1:$F$798,3,FALSE)</f>
        <v>5</v>
      </c>
      <c r="J7" s="49" t="str">
        <f>+VLOOKUP(E7,Participants!$A$1:$G$798,7,FALSE)</f>
        <v>JV BOYS</v>
      </c>
      <c r="K7" s="49">
        <f t="shared" si="0"/>
        <v>6</v>
      </c>
      <c r="L7" s="49">
        <v>3</v>
      </c>
    </row>
    <row r="8" spans="1:12" ht="14.25" customHeight="1" x14ac:dyDescent="0.35">
      <c r="A8" s="65" t="s">
        <v>690</v>
      </c>
      <c r="B8" s="33">
        <v>9</v>
      </c>
      <c r="C8" s="33">
        <v>36.19</v>
      </c>
      <c r="D8" s="33">
        <v>3</v>
      </c>
      <c r="E8" s="49">
        <v>754</v>
      </c>
      <c r="F8" s="49" t="str">
        <f>+VLOOKUP(E8,Participants!$A$1:$F$798,2,FALSE)</f>
        <v>Dexter Nee</v>
      </c>
      <c r="G8" s="49" t="str">
        <f>+VLOOKUP(E8,Participants!$A$1:$F$798,4,FALSE)</f>
        <v>CDP</v>
      </c>
      <c r="H8" s="49" t="str">
        <f>+VLOOKUP(E8,Participants!$A$1:$F$798,5,FALSE)</f>
        <v>M</v>
      </c>
      <c r="I8" s="49">
        <f>+VLOOKUP(E8,Participants!$A$1:$F$798,3,FALSE)</f>
        <v>5</v>
      </c>
      <c r="J8" s="49" t="str">
        <f>+VLOOKUP(E8,Participants!$A$1:$G$798,7,FALSE)</f>
        <v>JV BOYS</v>
      </c>
      <c r="K8" s="49">
        <f t="shared" si="0"/>
        <v>7</v>
      </c>
      <c r="L8" s="49">
        <v>2</v>
      </c>
    </row>
    <row r="9" spans="1:12" ht="14.25" customHeight="1" x14ac:dyDescent="0.35">
      <c r="A9" s="65" t="s">
        <v>690</v>
      </c>
      <c r="B9" s="33">
        <v>8</v>
      </c>
      <c r="C9" s="33">
        <v>36.520000000000003</v>
      </c>
      <c r="D9" s="33">
        <v>3</v>
      </c>
      <c r="E9" s="49">
        <v>629</v>
      </c>
      <c r="F9" s="49" t="str">
        <f>+VLOOKUP(E9,Participants!$A$1:$F$798,2,FALSE)</f>
        <v>Fred Edwards</v>
      </c>
      <c r="G9" s="49" t="str">
        <f>+VLOOKUP(E9,Participants!$A$1:$F$798,4,FALSE)</f>
        <v>BCS</v>
      </c>
      <c r="H9" s="49" t="str">
        <f>+VLOOKUP(E9,Participants!$A$1:$F$798,5,FALSE)</f>
        <v>M</v>
      </c>
      <c r="I9" s="49">
        <f>+VLOOKUP(E9,Participants!$A$1:$F$798,3,FALSE)</f>
        <v>5</v>
      </c>
      <c r="J9" s="49" t="str">
        <f>+VLOOKUP(E9,Participants!$A$1:$G$798,7,FALSE)</f>
        <v>JV BOYS</v>
      </c>
      <c r="K9" s="49">
        <f t="shared" si="0"/>
        <v>8</v>
      </c>
      <c r="L9" s="49">
        <v>1</v>
      </c>
    </row>
    <row r="10" spans="1:12" ht="14.25" customHeight="1" x14ac:dyDescent="0.35">
      <c r="A10" s="65" t="s">
        <v>690</v>
      </c>
      <c r="B10" s="33">
        <v>6</v>
      </c>
      <c r="C10" s="33">
        <v>37.21</v>
      </c>
      <c r="D10" s="33">
        <v>2</v>
      </c>
      <c r="E10" s="49">
        <v>715</v>
      </c>
      <c r="F10" s="49" t="str">
        <f>+VLOOKUP(E10,Participants!$A$1:$F$798,2,FALSE)</f>
        <v>Joey Thompson</v>
      </c>
      <c r="G10" s="49" t="str">
        <f>+VLOOKUP(E10,Participants!$A$1:$F$798,4,FALSE)</f>
        <v>CDL</v>
      </c>
      <c r="H10" s="49" t="str">
        <f>+VLOOKUP(E10,Participants!$A$1:$F$798,5,FALSE)</f>
        <v>M</v>
      </c>
      <c r="I10" s="49">
        <f>+VLOOKUP(E10,Participants!$A$1:$F$798,3,FALSE)</f>
        <v>5</v>
      </c>
      <c r="J10" s="49" t="str">
        <f>+VLOOKUP(E10,Participants!$A$1:$G$798,7,FALSE)</f>
        <v>JV BOYS</v>
      </c>
      <c r="K10" s="49">
        <f t="shared" si="0"/>
        <v>9</v>
      </c>
      <c r="L10" s="49"/>
    </row>
    <row r="11" spans="1:12" ht="14.25" customHeight="1" x14ac:dyDescent="0.35">
      <c r="A11" s="65" t="s">
        <v>690</v>
      </c>
      <c r="B11" s="33">
        <v>9</v>
      </c>
      <c r="C11" s="33">
        <v>38.31</v>
      </c>
      <c r="D11" s="33">
        <v>4</v>
      </c>
      <c r="E11" s="49">
        <v>309</v>
      </c>
      <c r="F11" s="49" t="str">
        <f>+VLOOKUP(E11,Participants!$A$1:$F$798,2,FALSE)</f>
        <v>Aidan Wren</v>
      </c>
      <c r="G11" s="49" t="str">
        <f>+VLOOKUP(E11,Participants!$A$1:$F$798,4,FALSE)</f>
        <v>AAG</v>
      </c>
      <c r="H11" s="49" t="str">
        <f>+VLOOKUP(E11,Participants!$A$1:$F$798,5,FALSE)</f>
        <v>M</v>
      </c>
      <c r="I11" s="49">
        <f>+VLOOKUP(E11,Participants!$A$1:$F$798,3,FALSE)</f>
        <v>5</v>
      </c>
      <c r="J11" s="49" t="str">
        <f>+VLOOKUP(E11,Participants!$A$1:$G$798,7,FALSE)</f>
        <v>JV BOYS</v>
      </c>
      <c r="K11" s="49">
        <f t="shared" si="0"/>
        <v>10</v>
      </c>
      <c r="L11" s="49"/>
    </row>
    <row r="12" spans="1:12" ht="14.25" customHeight="1" x14ac:dyDescent="0.35">
      <c r="A12" s="65" t="s">
        <v>690</v>
      </c>
      <c r="B12" s="33">
        <v>6</v>
      </c>
      <c r="C12" s="33">
        <v>38.33</v>
      </c>
      <c r="D12" s="33">
        <v>5</v>
      </c>
      <c r="E12" s="49">
        <v>755</v>
      </c>
      <c r="F12" s="49" t="str">
        <f>+VLOOKUP(E12,Participants!$A$1:$F$798,2,FALSE)</f>
        <v>Joseph Monroe</v>
      </c>
      <c r="G12" s="49" t="str">
        <f>+VLOOKUP(E12,Participants!$A$1:$F$798,4,FALSE)</f>
        <v>CDP</v>
      </c>
      <c r="H12" s="49" t="str">
        <f>+VLOOKUP(E12,Participants!$A$1:$F$798,5,FALSE)</f>
        <v>M</v>
      </c>
      <c r="I12" s="49">
        <f>+VLOOKUP(E12,Participants!$A$1:$F$798,3,FALSE)</f>
        <v>5</v>
      </c>
      <c r="J12" s="49" t="str">
        <f>+VLOOKUP(E12,Participants!$A$1:$G$798,7,FALSE)</f>
        <v>JV BOYS</v>
      </c>
      <c r="K12" s="49">
        <f t="shared" si="0"/>
        <v>11</v>
      </c>
      <c r="L12" s="49"/>
    </row>
    <row r="13" spans="1:12" ht="14.25" customHeight="1" x14ac:dyDescent="0.35">
      <c r="A13" s="65" t="s">
        <v>690</v>
      </c>
      <c r="B13" s="33">
        <v>6</v>
      </c>
      <c r="C13" s="33">
        <v>38.409999999999997</v>
      </c>
      <c r="D13" s="33">
        <v>3</v>
      </c>
      <c r="E13" s="49">
        <v>660</v>
      </c>
      <c r="F13" s="49" t="str">
        <f>+VLOOKUP(E13,Participants!$A$1:$F$798,2,FALSE)</f>
        <v>Franceso Papa</v>
      </c>
      <c r="G13" s="49" t="str">
        <f>+VLOOKUP(E13,Participants!$A$1:$F$798,4,FALSE)</f>
        <v>BTA</v>
      </c>
      <c r="H13" s="49" t="str">
        <f>+VLOOKUP(E13,Participants!$A$1:$F$798,5,FALSE)</f>
        <v>M</v>
      </c>
      <c r="I13" s="49">
        <f>+VLOOKUP(E13,Participants!$A$1:$F$798,3,FALSE)</f>
        <v>5</v>
      </c>
      <c r="J13" s="49" t="str">
        <f>+VLOOKUP(E13,Participants!$A$1:$G$798,7,FALSE)</f>
        <v>JV BOYS</v>
      </c>
      <c r="K13" s="49">
        <f t="shared" si="0"/>
        <v>12</v>
      </c>
      <c r="L13" s="49"/>
    </row>
    <row r="14" spans="1:12" ht="14.25" customHeight="1" x14ac:dyDescent="0.35">
      <c r="A14" s="65" t="s">
        <v>690</v>
      </c>
      <c r="B14" s="33">
        <v>7</v>
      </c>
      <c r="C14" s="33">
        <v>40.619999999999997</v>
      </c>
      <c r="D14" s="33">
        <v>4</v>
      </c>
      <c r="E14" s="49">
        <v>1213</v>
      </c>
      <c r="F14" s="49" t="str">
        <f>+VLOOKUP(E14,Participants!$A$1:$F$798,2,FALSE)</f>
        <v>Wayne Bauer</v>
      </c>
      <c r="G14" s="49" t="str">
        <f>+VLOOKUP(E14,Participants!$A$1:$F$798,4,FALSE)</f>
        <v>MQA</v>
      </c>
      <c r="H14" s="49" t="str">
        <f>+VLOOKUP(E14,Participants!$A$1:$F$798,5,FALSE)</f>
        <v>M</v>
      </c>
      <c r="I14" s="49">
        <f>+VLOOKUP(E14,Participants!$A$1:$F$798,3,FALSE)</f>
        <v>5</v>
      </c>
      <c r="J14" s="49" t="str">
        <f>+VLOOKUP(E14,Participants!$A$1:$G$798,7,FALSE)</f>
        <v>JV BOYS</v>
      </c>
      <c r="K14" s="49">
        <f t="shared" si="0"/>
        <v>13</v>
      </c>
      <c r="L14" s="49"/>
    </row>
    <row r="15" spans="1:12" ht="14.25" customHeight="1" x14ac:dyDescent="0.35">
      <c r="A15" s="65" t="s">
        <v>690</v>
      </c>
      <c r="B15" s="33">
        <v>7</v>
      </c>
      <c r="C15" s="33">
        <v>40.909999999999997</v>
      </c>
      <c r="D15" s="33">
        <v>6</v>
      </c>
      <c r="E15" s="49">
        <v>1216</v>
      </c>
      <c r="F15" s="49" t="str">
        <f>+VLOOKUP(E15,Participants!$A$1:$F$798,2,FALSE)</f>
        <v>Jaxon Orr</v>
      </c>
      <c r="G15" s="49" t="str">
        <f>+VLOOKUP(E15,Participants!$A$1:$F$798,4,FALSE)</f>
        <v>MQA</v>
      </c>
      <c r="H15" s="49" t="str">
        <f>+VLOOKUP(E15,Participants!$A$1:$F$798,5,FALSE)</f>
        <v>M</v>
      </c>
      <c r="I15" s="49">
        <f>+VLOOKUP(E15,Participants!$A$1:$F$798,3,FALSE)</f>
        <v>5</v>
      </c>
      <c r="J15" s="49" t="str">
        <f>+VLOOKUP(E15,Participants!$A$1:$G$798,7,FALSE)</f>
        <v>JV BOYS</v>
      </c>
      <c r="K15" s="49">
        <f t="shared" si="0"/>
        <v>14</v>
      </c>
      <c r="L15" s="49"/>
    </row>
    <row r="16" spans="1:12" ht="14.25" customHeight="1" x14ac:dyDescent="0.35">
      <c r="A16" s="65" t="s">
        <v>690</v>
      </c>
      <c r="B16" s="33">
        <v>9</v>
      </c>
      <c r="C16" s="33">
        <v>41.73</v>
      </c>
      <c r="D16" s="33">
        <v>1</v>
      </c>
      <c r="E16" s="49">
        <v>757</v>
      </c>
      <c r="F16" s="49" t="str">
        <f>+VLOOKUP(E16,Participants!$A$1:$F$798,2,FALSE)</f>
        <v>Maximo Macerelli</v>
      </c>
      <c r="G16" s="49" t="str">
        <f>+VLOOKUP(E16,Participants!$A$1:$F$798,4,FALSE)</f>
        <v>CDP</v>
      </c>
      <c r="H16" s="49" t="str">
        <f>+VLOOKUP(E16,Participants!$A$1:$F$798,5,FALSE)</f>
        <v>M</v>
      </c>
      <c r="I16" s="49">
        <f>+VLOOKUP(E16,Participants!$A$1:$F$798,3,FALSE)</f>
        <v>6</v>
      </c>
      <c r="J16" s="49" t="str">
        <f>+VLOOKUP(E16,Participants!$A$1:$G$798,7,FALSE)</f>
        <v>JV BOYS</v>
      </c>
      <c r="K16" s="49">
        <f t="shared" si="0"/>
        <v>15</v>
      </c>
      <c r="L16" s="49"/>
    </row>
    <row r="17" spans="1:12" ht="14.25" customHeight="1" x14ac:dyDescent="0.35">
      <c r="A17" s="65" t="s">
        <v>690</v>
      </c>
      <c r="B17" s="33">
        <v>7</v>
      </c>
      <c r="C17" s="33">
        <v>41.88</v>
      </c>
      <c r="D17" s="33">
        <v>1</v>
      </c>
      <c r="E17" s="49">
        <v>1491</v>
      </c>
      <c r="F17" s="49" t="str">
        <f>+VLOOKUP(E17,Participants!$A$1:$F$798,2,FALSE)</f>
        <v>Benjamin Nguyen</v>
      </c>
      <c r="G17" s="49" t="str">
        <f>+VLOOKUP(E17,Participants!$A$1:$F$798,4,FALSE)</f>
        <v>SKS</v>
      </c>
      <c r="H17" s="49" t="str">
        <f>+VLOOKUP(E17,Participants!$A$1:$F$798,5,FALSE)</f>
        <v>M</v>
      </c>
      <c r="I17" s="49">
        <f>+VLOOKUP(E17,Participants!$A$1:$F$798,3,FALSE)</f>
        <v>5</v>
      </c>
      <c r="J17" s="49" t="str">
        <f>+VLOOKUP(E17,Participants!$A$1:$G$798,7,FALSE)</f>
        <v>JV BOYS</v>
      </c>
      <c r="K17" s="49">
        <f t="shared" si="0"/>
        <v>16</v>
      </c>
      <c r="L17" s="49"/>
    </row>
    <row r="18" spans="1:12" ht="14.25" customHeight="1" x14ac:dyDescent="0.35">
      <c r="A18" s="65" t="s">
        <v>690</v>
      </c>
      <c r="B18" s="33">
        <v>8</v>
      </c>
      <c r="C18" s="33">
        <v>42.39</v>
      </c>
      <c r="D18" s="33">
        <v>4</v>
      </c>
      <c r="E18" s="49">
        <v>997</v>
      </c>
      <c r="F18" s="49" t="str">
        <f>+VLOOKUP(E18,Participants!$A$1:$F$798,2,FALSE)</f>
        <v>Brody Wick</v>
      </c>
      <c r="G18" s="49" t="str">
        <f>+VLOOKUP(E18,Participants!$A$1:$F$798,4,FALSE)</f>
        <v>HFS</v>
      </c>
      <c r="H18" s="49" t="str">
        <f>+VLOOKUP(E18,Participants!$A$1:$F$798,5,FALSE)</f>
        <v>M</v>
      </c>
      <c r="I18" s="49">
        <f>+VLOOKUP(E18,Participants!$A$1:$F$798,3,FALSE)</f>
        <v>6</v>
      </c>
      <c r="J18" s="49" t="str">
        <f>+VLOOKUP(E18,Participants!$A$1:$G$798,7,FALSE)</f>
        <v>JV BOYS</v>
      </c>
      <c r="K18" s="49">
        <f t="shared" si="0"/>
        <v>17</v>
      </c>
      <c r="L18" s="49"/>
    </row>
    <row r="19" spans="1:12" ht="14.25" customHeight="1" x14ac:dyDescent="0.35">
      <c r="A19" s="65" t="s">
        <v>690</v>
      </c>
      <c r="B19" s="33">
        <v>7</v>
      </c>
      <c r="C19" s="33">
        <v>43.09</v>
      </c>
      <c r="D19" s="33">
        <v>2</v>
      </c>
      <c r="E19" s="49">
        <v>998</v>
      </c>
      <c r="F19" s="49" t="str">
        <f>+VLOOKUP(E19,Participants!$A$1:$F$798,2,FALSE)</f>
        <v>Colton Matthews</v>
      </c>
      <c r="G19" s="49" t="str">
        <f>+VLOOKUP(E19,Participants!$A$1:$F$798,4,FALSE)</f>
        <v>HFS</v>
      </c>
      <c r="H19" s="49" t="str">
        <f>+VLOOKUP(E19,Participants!$A$1:$F$798,5,FALSE)</f>
        <v>M</v>
      </c>
      <c r="I19" s="49">
        <f>+VLOOKUP(E19,Participants!$A$1:$F$798,3,FALSE)</f>
        <v>6</v>
      </c>
      <c r="J19" s="49" t="str">
        <f>+VLOOKUP(E19,Participants!$A$1:$G$798,7,FALSE)</f>
        <v>JV BOYS</v>
      </c>
      <c r="K19" s="49">
        <f t="shared" si="0"/>
        <v>18</v>
      </c>
      <c r="L19" s="49"/>
    </row>
    <row r="20" spans="1:12" ht="14.25" customHeight="1" x14ac:dyDescent="0.35">
      <c r="A20" s="65" t="s">
        <v>690</v>
      </c>
      <c r="B20" s="33">
        <v>7</v>
      </c>
      <c r="C20" s="33">
        <v>44.18</v>
      </c>
      <c r="D20" s="33">
        <v>5</v>
      </c>
      <c r="E20" s="49">
        <v>999</v>
      </c>
      <c r="F20" s="49" t="str">
        <f>+VLOOKUP(E20,Participants!$A$1:$F$798,2,FALSE)</f>
        <v>Colton Maseth</v>
      </c>
      <c r="G20" s="49" t="str">
        <f>+VLOOKUP(E20,Participants!$A$1:$F$798,4,FALSE)</f>
        <v>HFS</v>
      </c>
      <c r="H20" s="49" t="str">
        <f>+VLOOKUP(E20,Participants!$A$1:$F$798,5,FALSE)</f>
        <v>M</v>
      </c>
      <c r="I20" s="49">
        <f>+VLOOKUP(E20,Participants!$A$1:$F$798,3,FALSE)</f>
        <v>6</v>
      </c>
      <c r="J20" s="49" t="str">
        <f>+VLOOKUP(E20,Participants!$A$1:$G$798,7,FALSE)</f>
        <v>JV BOYS</v>
      </c>
      <c r="K20" s="49">
        <f t="shared" si="0"/>
        <v>19</v>
      </c>
      <c r="L20" s="49"/>
    </row>
    <row r="21" spans="1:12" ht="14.25" customHeight="1" x14ac:dyDescent="0.35">
      <c r="A21" s="65" t="s">
        <v>690</v>
      </c>
      <c r="B21" s="33">
        <v>9</v>
      </c>
      <c r="C21" s="33">
        <v>44.71</v>
      </c>
      <c r="D21" s="33">
        <v>2</v>
      </c>
      <c r="E21" s="49">
        <v>756</v>
      </c>
      <c r="F21" s="49" t="str">
        <f>+VLOOKUP(E21,Participants!$A$1:$F$798,2,FALSE)</f>
        <v>William Redd</v>
      </c>
      <c r="G21" s="49" t="str">
        <f>+VLOOKUP(E21,Participants!$A$1:$F$798,4,FALSE)</f>
        <v>CDP</v>
      </c>
      <c r="H21" s="49" t="str">
        <f>+VLOOKUP(E21,Participants!$A$1:$F$798,5,FALSE)</f>
        <v>M</v>
      </c>
      <c r="I21" s="49">
        <f>+VLOOKUP(E21,Participants!$A$1:$F$798,3,FALSE)</f>
        <v>5</v>
      </c>
      <c r="J21" s="49" t="str">
        <f>+VLOOKUP(E21,Participants!$A$1:$G$798,7,FALSE)</f>
        <v>JV BOYS</v>
      </c>
      <c r="K21" s="49">
        <f t="shared" si="0"/>
        <v>20</v>
      </c>
      <c r="L21" s="49"/>
    </row>
    <row r="22" spans="1:12" ht="14.25" customHeight="1" x14ac:dyDescent="0.35">
      <c r="A22" s="65"/>
      <c r="B22" s="33"/>
      <c r="C22" s="33"/>
      <c r="D22" s="33"/>
      <c r="E22" s="49"/>
      <c r="F22" s="49"/>
      <c r="G22" s="49"/>
      <c r="H22" s="49"/>
      <c r="I22" s="49"/>
      <c r="J22" s="49"/>
      <c r="K22" s="49"/>
      <c r="L22" s="49"/>
    </row>
    <row r="23" spans="1:12" ht="14.25" customHeight="1" x14ac:dyDescent="0.35">
      <c r="A23" s="65" t="s">
        <v>690</v>
      </c>
      <c r="B23" s="33">
        <v>2</v>
      </c>
      <c r="C23" s="33">
        <v>29.33</v>
      </c>
      <c r="D23" s="33">
        <v>3</v>
      </c>
      <c r="E23" s="49">
        <v>1226</v>
      </c>
      <c r="F23" s="49" t="str">
        <f>+VLOOKUP(E23,Participants!$A$1:$F$798,2,FALSE)</f>
        <v>Mara Brell</v>
      </c>
      <c r="G23" s="49" t="str">
        <f>+VLOOKUP(E23,Participants!$A$1:$F$798,4,FALSE)</f>
        <v>MQA</v>
      </c>
      <c r="H23" s="49" t="str">
        <f>+VLOOKUP(E23,Participants!$A$1:$F$798,5,FALSE)</f>
        <v>F</v>
      </c>
      <c r="I23" s="49">
        <f>+VLOOKUP(E23,Participants!$A$1:$F$798,3,FALSE)</f>
        <v>6</v>
      </c>
      <c r="J23" s="49" t="str">
        <f>+VLOOKUP(E23,Participants!$A$1:$G$798,7,FALSE)</f>
        <v>JV GIRLS</v>
      </c>
      <c r="K23" s="49">
        <v>1</v>
      </c>
      <c r="L23" s="49">
        <v>10</v>
      </c>
    </row>
    <row r="24" spans="1:12" ht="14.25" customHeight="1" x14ac:dyDescent="0.35">
      <c r="A24" s="65" t="s">
        <v>690</v>
      </c>
      <c r="B24" s="33">
        <v>4</v>
      </c>
      <c r="C24" s="33">
        <v>31.89</v>
      </c>
      <c r="D24" s="33">
        <v>3</v>
      </c>
      <c r="E24" s="49">
        <v>1219</v>
      </c>
      <c r="F24" s="49" t="str">
        <f>+VLOOKUP(E24,Participants!$A$1:$F$798,2,FALSE)</f>
        <v>Savannah Cirigliano</v>
      </c>
      <c r="G24" s="49" t="str">
        <f>+VLOOKUP(E24,Participants!$A$1:$F$798,4,FALSE)</f>
        <v>MQA</v>
      </c>
      <c r="H24" s="49" t="str">
        <f>+VLOOKUP(E24,Participants!$A$1:$F$798,5,FALSE)</f>
        <v>F</v>
      </c>
      <c r="I24" s="49">
        <f>+VLOOKUP(E24,Participants!$A$1:$F$798,3,FALSE)</f>
        <v>5</v>
      </c>
      <c r="J24" s="49" t="str">
        <f>+VLOOKUP(E24,Participants!$A$1:$G$798,7,FALSE)</f>
        <v>JV GIRLS</v>
      </c>
      <c r="K24" s="49">
        <f>K23+1</f>
        <v>2</v>
      </c>
      <c r="L24" s="49">
        <v>8</v>
      </c>
    </row>
    <row r="25" spans="1:12" ht="14.25" customHeight="1" x14ac:dyDescent="0.35">
      <c r="A25" s="65" t="s">
        <v>690</v>
      </c>
      <c r="B25" s="33">
        <v>1</v>
      </c>
      <c r="C25" s="33">
        <v>32.51</v>
      </c>
      <c r="D25" s="33">
        <v>2</v>
      </c>
      <c r="E25" s="49">
        <v>1521</v>
      </c>
      <c r="F25" s="49" t="str">
        <f>+VLOOKUP(E25,Participants!$A$1:$F$798,2,FALSE)</f>
        <v>Quinn Snyder</v>
      </c>
      <c r="G25" s="49" t="str">
        <f>+VLOOKUP(E25,Participants!$A$1:$F$798,4,FALSE)</f>
        <v>SKS</v>
      </c>
      <c r="H25" s="49" t="str">
        <f>+VLOOKUP(E25,Participants!$A$1:$F$798,5,FALSE)</f>
        <v>F</v>
      </c>
      <c r="I25" s="49">
        <f>+VLOOKUP(E25,Participants!$A$1:$F$798,3,FALSE)</f>
        <v>6</v>
      </c>
      <c r="J25" s="49" t="str">
        <f>+VLOOKUP(E25,Participants!$A$1:$G$798,7,FALSE)</f>
        <v>JV GIRLS</v>
      </c>
      <c r="K25" s="49">
        <f t="shared" ref="K25:K50" si="1">K24+1</f>
        <v>3</v>
      </c>
      <c r="L25" s="49">
        <v>6</v>
      </c>
    </row>
    <row r="26" spans="1:12" ht="14.25" customHeight="1" x14ac:dyDescent="0.35">
      <c r="A26" s="65" t="s">
        <v>690</v>
      </c>
      <c r="B26" s="33">
        <v>3</v>
      </c>
      <c r="C26" s="33">
        <v>32.67</v>
      </c>
      <c r="D26" s="33">
        <v>3</v>
      </c>
      <c r="E26" s="49">
        <v>1227</v>
      </c>
      <c r="F26" s="49" t="str">
        <f>+VLOOKUP(E26,Participants!$A$1:$F$798,2,FALSE)</f>
        <v>Danica Jones</v>
      </c>
      <c r="G26" s="49" t="str">
        <f>+VLOOKUP(E26,Participants!$A$1:$F$798,4,FALSE)</f>
        <v>MQA</v>
      </c>
      <c r="H26" s="49" t="str">
        <f>+VLOOKUP(E26,Participants!$A$1:$F$798,5,FALSE)</f>
        <v>F</v>
      </c>
      <c r="I26" s="49">
        <f>+VLOOKUP(E26,Participants!$A$1:$F$798,3,FALSE)</f>
        <v>6</v>
      </c>
      <c r="J26" s="49" t="str">
        <f>+VLOOKUP(E26,Participants!$A$1:$G$798,7,FALSE)</f>
        <v>JV GIRLS</v>
      </c>
      <c r="K26" s="49">
        <f t="shared" si="1"/>
        <v>4</v>
      </c>
      <c r="L26" s="49">
        <v>5</v>
      </c>
    </row>
    <row r="27" spans="1:12" ht="14.25" customHeight="1" x14ac:dyDescent="0.35">
      <c r="A27" s="65" t="s">
        <v>690</v>
      </c>
      <c r="B27" s="33">
        <v>1</v>
      </c>
      <c r="C27" s="33">
        <v>33.85</v>
      </c>
      <c r="D27" s="33">
        <v>3</v>
      </c>
      <c r="E27" s="49">
        <v>374</v>
      </c>
      <c r="F27" s="49" t="str">
        <f>+VLOOKUP(E27,Participants!$A$1:$F$798,2,FALSE)</f>
        <v>Charlotte Austin</v>
      </c>
      <c r="G27" s="49" t="str">
        <f>+VLOOKUP(E27,Participants!$A$1:$F$798,4,FALSE)</f>
        <v>AAP</v>
      </c>
      <c r="H27" s="49" t="str">
        <f>+VLOOKUP(E27,Participants!$A$1:$F$798,5,FALSE)</f>
        <v>F</v>
      </c>
      <c r="I27" s="49">
        <f>+VLOOKUP(E27,Participants!$A$1:$F$798,3,FALSE)</f>
        <v>6</v>
      </c>
      <c r="J27" s="49" t="str">
        <f>+VLOOKUP(E27,Participants!$A$1:$G$798,7,FALSE)</f>
        <v>JV GIRLS</v>
      </c>
      <c r="K27" s="49">
        <f t="shared" si="1"/>
        <v>5</v>
      </c>
      <c r="L27" s="49">
        <v>4</v>
      </c>
    </row>
    <row r="28" spans="1:12" ht="14.25" customHeight="1" x14ac:dyDescent="0.35">
      <c r="A28" s="65" t="s">
        <v>690</v>
      </c>
      <c r="B28" s="33">
        <v>2</v>
      </c>
      <c r="C28" s="33">
        <v>34.450000000000003</v>
      </c>
      <c r="D28" s="33">
        <v>6</v>
      </c>
      <c r="E28" s="49">
        <v>375</v>
      </c>
      <c r="F28" s="49" t="str">
        <f>+VLOOKUP(E28,Participants!$A$1:$F$798,2,FALSE)</f>
        <v>Josie Pawlowski</v>
      </c>
      <c r="G28" s="49" t="str">
        <f>+VLOOKUP(E28,Participants!$A$1:$F$798,4,FALSE)</f>
        <v>AAP</v>
      </c>
      <c r="H28" s="49" t="str">
        <f>+VLOOKUP(E28,Participants!$A$1:$F$798,5,FALSE)</f>
        <v>F</v>
      </c>
      <c r="I28" s="49">
        <f>+VLOOKUP(E28,Participants!$A$1:$F$798,3,FALSE)</f>
        <v>6</v>
      </c>
      <c r="J28" s="49" t="str">
        <f>+VLOOKUP(E28,Participants!$A$1:$G$798,7,FALSE)</f>
        <v>JV GIRLS</v>
      </c>
      <c r="K28" s="49">
        <f t="shared" si="1"/>
        <v>6</v>
      </c>
      <c r="L28" s="49">
        <v>3</v>
      </c>
    </row>
    <row r="29" spans="1:12" ht="14.25" customHeight="1" x14ac:dyDescent="0.35">
      <c r="A29" s="65" t="s">
        <v>690</v>
      </c>
      <c r="B29" s="33">
        <v>1</v>
      </c>
      <c r="C29" s="33">
        <v>34.67</v>
      </c>
      <c r="D29" s="33">
        <v>5</v>
      </c>
      <c r="E29" s="49">
        <v>662</v>
      </c>
      <c r="F29" s="49" t="str">
        <f>+VLOOKUP(E29,Participants!$A$1:$F$798,2,FALSE)</f>
        <v>Jaidlyn Megill</v>
      </c>
      <c r="G29" s="49" t="str">
        <f>+VLOOKUP(E29,Participants!$A$1:$F$798,4,FALSE)</f>
        <v>BTA</v>
      </c>
      <c r="H29" s="49" t="str">
        <f>+VLOOKUP(E29,Participants!$A$1:$F$798,5,FALSE)</f>
        <v>F</v>
      </c>
      <c r="I29" s="49">
        <f>+VLOOKUP(E29,Participants!$A$1:$F$798,3,FALSE)</f>
        <v>5</v>
      </c>
      <c r="J29" s="49" t="str">
        <f>+VLOOKUP(E29,Participants!$A$1:$G$798,7,FALSE)</f>
        <v>JV GIRLS</v>
      </c>
      <c r="K29" s="49">
        <f t="shared" si="1"/>
        <v>7</v>
      </c>
      <c r="L29" s="49">
        <v>2</v>
      </c>
    </row>
    <row r="30" spans="1:12" ht="14.25" customHeight="1" x14ac:dyDescent="0.35">
      <c r="A30" s="65" t="s">
        <v>690</v>
      </c>
      <c r="B30" s="33">
        <v>4</v>
      </c>
      <c r="C30" s="33">
        <v>34.67</v>
      </c>
      <c r="D30" s="33">
        <v>6</v>
      </c>
      <c r="E30" s="49">
        <v>1224</v>
      </c>
      <c r="F30" s="49" t="str">
        <f>+VLOOKUP(E30,Participants!$A$1:$F$798,2,FALSE)</f>
        <v>Kendall Swigart</v>
      </c>
      <c r="G30" s="49" t="str">
        <f>+VLOOKUP(E30,Participants!$A$1:$F$798,4,FALSE)</f>
        <v>MQA</v>
      </c>
      <c r="H30" s="49" t="str">
        <f>+VLOOKUP(E30,Participants!$A$1:$F$798,5,FALSE)</f>
        <v>F</v>
      </c>
      <c r="I30" s="49">
        <f>+VLOOKUP(E30,Participants!$A$1:$F$798,3,FALSE)</f>
        <v>5</v>
      </c>
      <c r="J30" s="49" t="str">
        <f>+VLOOKUP(E30,Participants!$A$1:$G$798,7,FALSE)</f>
        <v>JV GIRLS</v>
      </c>
      <c r="K30" s="49">
        <f t="shared" si="1"/>
        <v>8</v>
      </c>
      <c r="L30" s="49">
        <v>1</v>
      </c>
    </row>
    <row r="31" spans="1:12" ht="14.25" customHeight="1" x14ac:dyDescent="0.35">
      <c r="A31" s="65" t="s">
        <v>690</v>
      </c>
      <c r="B31" s="33">
        <v>5</v>
      </c>
      <c r="C31" s="33">
        <v>35.020000000000003</v>
      </c>
      <c r="D31" s="33">
        <v>4</v>
      </c>
      <c r="E31" s="49">
        <v>798</v>
      </c>
      <c r="F31" s="49" t="str">
        <f>+VLOOKUP(E31,Participants!$A$1:$F$798,2,FALSE)</f>
        <v>Iyla Jain</v>
      </c>
      <c r="G31" s="49" t="str">
        <f>+VLOOKUP(E31,Participants!$A$1:$F$798,4,FALSE)</f>
        <v>DMA</v>
      </c>
      <c r="H31" s="49" t="str">
        <f>+VLOOKUP(E31,Participants!$A$1:$F$798,5,FALSE)</f>
        <v>F</v>
      </c>
      <c r="I31" s="49">
        <f>+VLOOKUP(E31,Participants!$A$1:$F$798,3,FALSE)</f>
        <v>6</v>
      </c>
      <c r="J31" s="49" t="str">
        <f>+VLOOKUP(E31,Participants!$A$1:$G$798,7,FALSE)</f>
        <v>JV GIRLS</v>
      </c>
      <c r="K31" s="49">
        <f t="shared" si="1"/>
        <v>9</v>
      </c>
      <c r="L31" s="49"/>
    </row>
    <row r="32" spans="1:12" ht="14.25" customHeight="1" x14ac:dyDescent="0.35">
      <c r="A32" s="65" t="s">
        <v>690</v>
      </c>
      <c r="B32" s="33">
        <v>1</v>
      </c>
      <c r="C32" s="33">
        <v>35.909999999999997</v>
      </c>
      <c r="D32" s="33">
        <v>1</v>
      </c>
      <c r="E32" s="49">
        <v>1510</v>
      </c>
      <c r="F32" s="49" t="str">
        <f>+VLOOKUP(E32,Participants!$A$1:$F$798,2,FALSE)</f>
        <v>Kiera Klinefelter</v>
      </c>
      <c r="G32" s="49" t="str">
        <f>+VLOOKUP(E32,Participants!$A$1:$F$798,4,FALSE)</f>
        <v>SKS</v>
      </c>
      <c r="H32" s="49" t="str">
        <f>+VLOOKUP(E32,Participants!$A$1:$F$798,5,FALSE)</f>
        <v>F</v>
      </c>
      <c r="I32" s="49">
        <f>+VLOOKUP(E32,Participants!$A$1:$F$798,3,FALSE)</f>
        <v>5</v>
      </c>
      <c r="J32" s="49" t="str">
        <f>+VLOOKUP(E32,Participants!$A$1:$G$798,7,FALSE)</f>
        <v>JV GIRLS</v>
      </c>
      <c r="K32" s="49">
        <f t="shared" si="1"/>
        <v>10</v>
      </c>
      <c r="L32" s="49"/>
    </row>
    <row r="33" spans="1:12" ht="14.25" customHeight="1" x14ac:dyDescent="0.35">
      <c r="A33" s="65" t="s">
        <v>690</v>
      </c>
      <c r="B33" s="33">
        <v>2</v>
      </c>
      <c r="C33" s="33">
        <v>36.44</v>
      </c>
      <c r="D33" s="33">
        <v>4</v>
      </c>
      <c r="E33" s="49">
        <v>722</v>
      </c>
      <c r="F33" s="49" t="str">
        <f>+VLOOKUP(E33,Participants!$A$1:$F$798,2,FALSE)</f>
        <v>Ava Parrish</v>
      </c>
      <c r="G33" s="49" t="str">
        <f>+VLOOKUP(E33,Participants!$A$1:$F$798,4,FALSE)</f>
        <v>CDL</v>
      </c>
      <c r="H33" s="49" t="str">
        <f>+VLOOKUP(E33,Participants!$A$1:$F$798,5,FALSE)</f>
        <v>F</v>
      </c>
      <c r="I33" s="49">
        <f>+VLOOKUP(E33,Participants!$A$1:$F$798,3,FALSE)</f>
        <v>6</v>
      </c>
      <c r="J33" s="49" t="str">
        <f>+VLOOKUP(E33,Participants!$A$1:$G$798,7,FALSE)</f>
        <v>JV GIRLS</v>
      </c>
      <c r="K33" s="49">
        <f t="shared" si="1"/>
        <v>11</v>
      </c>
      <c r="L33" s="49"/>
    </row>
    <row r="34" spans="1:12" ht="14.25" customHeight="1" x14ac:dyDescent="0.35">
      <c r="A34" s="65" t="s">
        <v>690</v>
      </c>
      <c r="B34" s="33">
        <v>3</v>
      </c>
      <c r="C34" s="33">
        <v>36.880000000000003</v>
      </c>
      <c r="D34" s="33">
        <v>6</v>
      </c>
      <c r="E34" s="49">
        <v>668</v>
      </c>
      <c r="F34" s="49" t="str">
        <f>+VLOOKUP(E34,Participants!$A$1:$F$798,2,FALSE)</f>
        <v>Arria Shannon</v>
      </c>
      <c r="G34" s="49" t="str">
        <f>+VLOOKUP(E34,Participants!$A$1:$F$798,4,FALSE)</f>
        <v>BTA</v>
      </c>
      <c r="H34" s="49" t="str">
        <f>+VLOOKUP(E34,Participants!$A$1:$F$798,5,FALSE)</f>
        <v>F</v>
      </c>
      <c r="I34" s="49">
        <f>+VLOOKUP(E34,Participants!$A$1:$F$798,3,FALSE)</f>
        <v>6</v>
      </c>
      <c r="J34" s="49" t="str">
        <f>+VLOOKUP(E34,Participants!$A$1:$G$798,7,FALSE)</f>
        <v>JV GIRLS</v>
      </c>
      <c r="K34" s="49">
        <f t="shared" si="1"/>
        <v>12</v>
      </c>
      <c r="L34" s="49"/>
    </row>
    <row r="35" spans="1:12" ht="14.25" customHeight="1" x14ac:dyDescent="0.35">
      <c r="A35" s="65" t="s">
        <v>690</v>
      </c>
      <c r="B35" s="33">
        <v>2</v>
      </c>
      <c r="C35" s="33">
        <v>37.4</v>
      </c>
      <c r="D35" s="33">
        <v>2</v>
      </c>
      <c r="E35" s="49">
        <v>1507</v>
      </c>
      <c r="F35" s="49" t="str">
        <f>+VLOOKUP(E35,Participants!$A$1:$F$798,2,FALSE)</f>
        <v>Ainsley Coberly</v>
      </c>
      <c r="G35" s="49" t="str">
        <f>+VLOOKUP(E35,Participants!$A$1:$F$798,4,FALSE)</f>
        <v>SKS</v>
      </c>
      <c r="H35" s="49" t="str">
        <f>+VLOOKUP(E35,Participants!$A$1:$F$798,5,FALSE)</f>
        <v>F</v>
      </c>
      <c r="I35" s="49">
        <f>+VLOOKUP(E35,Participants!$A$1:$F$798,3,FALSE)</f>
        <v>5</v>
      </c>
      <c r="J35" s="49" t="str">
        <f>+VLOOKUP(E35,Participants!$A$1:$G$798,7,FALSE)</f>
        <v>JV GIRLS</v>
      </c>
      <c r="K35" s="49">
        <f t="shared" si="1"/>
        <v>13</v>
      </c>
      <c r="L35" s="49"/>
    </row>
    <row r="36" spans="1:12" ht="14.25" customHeight="1" x14ac:dyDescent="0.35">
      <c r="A36" s="65" t="s">
        <v>690</v>
      </c>
      <c r="B36" s="33">
        <v>4</v>
      </c>
      <c r="C36" s="33">
        <v>37.450000000000003</v>
      </c>
      <c r="D36" s="33">
        <v>2</v>
      </c>
      <c r="E36" s="49">
        <v>664</v>
      </c>
      <c r="F36" s="49" t="str">
        <f>+VLOOKUP(E36,Participants!$A$1:$F$798,2,FALSE)</f>
        <v>Whitney Luka</v>
      </c>
      <c r="G36" s="49" t="str">
        <f>+VLOOKUP(E36,Participants!$A$1:$F$798,4,FALSE)</f>
        <v>BTA</v>
      </c>
      <c r="H36" s="49" t="str">
        <f>+VLOOKUP(E36,Participants!$A$1:$F$798,5,FALSE)</f>
        <v>F</v>
      </c>
      <c r="I36" s="49">
        <f>+VLOOKUP(E36,Participants!$A$1:$F$798,3,FALSE)</f>
        <v>6</v>
      </c>
      <c r="J36" s="49" t="str">
        <f>+VLOOKUP(E36,Participants!$A$1:$G$798,7,FALSE)</f>
        <v>JV GIRLS</v>
      </c>
      <c r="K36" s="49">
        <f t="shared" si="1"/>
        <v>14</v>
      </c>
      <c r="L36" s="49"/>
    </row>
    <row r="37" spans="1:12" ht="14.25" customHeight="1" x14ac:dyDescent="0.35">
      <c r="A37" s="65" t="s">
        <v>690</v>
      </c>
      <c r="B37" s="33">
        <v>4</v>
      </c>
      <c r="C37" s="33">
        <v>37.89</v>
      </c>
      <c r="D37" s="33">
        <v>1</v>
      </c>
      <c r="E37" s="49">
        <v>669</v>
      </c>
      <c r="F37" s="49" t="str">
        <f>+VLOOKUP(E37,Participants!$A$1:$F$798,2,FALSE)</f>
        <v>Reagan Straub</v>
      </c>
      <c r="G37" s="49" t="str">
        <f>+VLOOKUP(E37,Participants!$A$1:$F$798,4,FALSE)</f>
        <v>BTA</v>
      </c>
      <c r="H37" s="49" t="str">
        <f>+VLOOKUP(E37,Participants!$A$1:$F$798,5,FALSE)</f>
        <v>F</v>
      </c>
      <c r="I37" s="49">
        <f>+VLOOKUP(E37,Participants!$A$1:$F$798,3,FALSE)</f>
        <v>6</v>
      </c>
      <c r="J37" s="49" t="str">
        <f>+VLOOKUP(E37,Participants!$A$1:$G$798,7,FALSE)</f>
        <v>JV GIRLS</v>
      </c>
      <c r="K37" s="49">
        <f t="shared" si="1"/>
        <v>15</v>
      </c>
      <c r="L37" s="49"/>
    </row>
    <row r="38" spans="1:12" ht="14.25" customHeight="1" x14ac:dyDescent="0.35">
      <c r="A38" s="65" t="s">
        <v>690</v>
      </c>
      <c r="B38" s="33">
        <v>2</v>
      </c>
      <c r="C38" s="33">
        <v>38.25</v>
      </c>
      <c r="D38" s="33">
        <v>5</v>
      </c>
      <c r="E38" s="49">
        <v>376</v>
      </c>
      <c r="F38" s="49" t="str">
        <f>+VLOOKUP(E38,Participants!$A$1:$F$798,2,FALSE)</f>
        <v>Zoe Randall</v>
      </c>
      <c r="G38" s="49" t="str">
        <f>+VLOOKUP(E38,Participants!$A$1:$F$798,4,FALSE)</f>
        <v>AAP</v>
      </c>
      <c r="H38" s="49" t="str">
        <f>+VLOOKUP(E38,Participants!$A$1:$F$798,5,FALSE)</f>
        <v>F</v>
      </c>
      <c r="I38" s="49">
        <f>+VLOOKUP(E38,Participants!$A$1:$F$798,3,FALSE)</f>
        <v>6</v>
      </c>
      <c r="J38" s="49" t="str">
        <f>+VLOOKUP(E38,Participants!$A$1:$G$798,7,FALSE)</f>
        <v>JV GIRLS</v>
      </c>
      <c r="K38" s="49">
        <f t="shared" si="1"/>
        <v>16</v>
      </c>
      <c r="L38" s="49"/>
    </row>
    <row r="39" spans="1:12" ht="14.25" customHeight="1" x14ac:dyDescent="0.35">
      <c r="A39" s="65" t="s">
        <v>690</v>
      </c>
      <c r="B39" s="33">
        <v>4</v>
      </c>
      <c r="C39" s="33">
        <v>38.25</v>
      </c>
      <c r="D39" s="33">
        <v>4</v>
      </c>
      <c r="E39" s="49">
        <v>377</v>
      </c>
      <c r="F39" s="49" t="str">
        <f>+VLOOKUP(E39,Participants!$A$1:$F$798,2,FALSE)</f>
        <v>Eliza Rounding</v>
      </c>
      <c r="G39" s="49" t="str">
        <f>+VLOOKUP(E39,Participants!$A$1:$F$798,4,FALSE)</f>
        <v>AAP</v>
      </c>
      <c r="H39" s="49" t="str">
        <f>+VLOOKUP(E39,Participants!$A$1:$F$798,5,FALSE)</f>
        <v>F</v>
      </c>
      <c r="I39" s="49">
        <f>+VLOOKUP(E39,Participants!$A$1:$F$798,3,FALSE)</f>
        <v>6</v>
      </c>
      <c r="J39" s="49" t="str">
        <f>+VLOOKUP(E39,Participants!$A$1:$G$798,7,FALSE)</f>
        <v>JV GIRLS</v>
      </c>
      <c r="K39" s="49">
        <f t="shared" si="1"/>
        <v>17</v>
      </c>
      <c r="L39" s="49"/>
    </row>
    <row r="40" spans="1:12" ht="14.25" customHeight="1" x14ac:dyDescent="0.35">
      <c r="A40" s="65" t="s">
        <v>690</v>
      </c>
      <c r="B40" s="33">
        <v>2</v>
      </c>
      <c r="C40" s="33">
        <v>38.29</v>
      </c>
      <c r="D40" s="33">
        <v>1</v>
      </c>
      <c r="E40" s="49">
        <v>721</v>
      </c>
      <c r="F40" s="49" t="str">
        <f>+VLOOKUP(E40,Participants!$A$1:$F$798,2,FALSE)</f>
        <v>Audrey Goodsell</v>
      </c>
      <c r="G40" s="49" t="str">
        <f>+VLOOKUP(E40,Participants!$A$1:$F$798,4,FALSE)</f>
        <v>CDL</v>
      </c>
      <c r="H40" s="49" t="str">
        <f>+VLOOKUP(E40,Participants!$A$1:$F$798,5,FALSE)</f>
        <v>F</v>
      </c>
      <c r="I40" s="49">
        <f>+VLOOKUP(E40,Participants!$A$1:$F$798,3,FALSE)</f>
        <v>5</v>
      </c>
      <c r="J40" s="49" t="str">
        <f>+VLOOKUP(E40,Participants!$A$1:$G$798,7,FALSE)</f>
        <v>JV GIRLS</v>
      </c>
      <c r="K40" s="49">
        <f t="shared" si="1"/>
        <v>18</v>
      </c>
      <c r="L40" s="49"/>
    </row>
    <row r="41" spans="1:12" ht="14.25" customHeight="1" x14ac:dyDescent="0.35">
      <c r="A41" s="65" t="s">
        <v>690</v>
      </c>
      <c r="B41" s="33">
        <v>4</v>
      </c>
      <c r="C41" s="33">
        <v>38.53</v>
      </c>
      <c r="D41" s="33">
        <v>5</v>
      </c>
      <c r="E41" s="49">
        <v>1218</v>
      </c>
      <c r="F41" s="49" t="str">
        <f>+VLOOKUP(E41,Participants!$A$1:$F$798,2,FALSE)</f>
        <v>Octavia Andree</v>
      </c>
      <c r="G41" s="49" t="str">
        <f>+VLOOKUP(E41,Participants!$A$1:$F$798,4,FALSE)</f>
        <v>MQA</v>
      </c>
      <c r="H41" s="49" t="str">
        <f>+VLOOKUP(E41,Participants!$A$1:$F$798,5,FALSE)</f>
        <v>F</v>
      </c>
      <c r="I41" s="49">
        <f>+VLOOKUP(E41,Participants!$A$1:$F$798,3,FALSE)</f>
        <v>5</v>
      </c>
      <c r="J41" s="49" t="str">
        <f>+VLOOKUP(E41,Participants!$A$1:$G$798,7,FALSE)</f>
        <v>JV GIRLS</v>
      </c>
      <c r="K41" s="49">
        <f t="shared" si="1"/>
        <v>19</v>
      </c>
      <c r="L41" s="49"/>
    </row>
    <row r="42" spans="1:12" ht="14.25" customHeight="1" x14ac:dyDescent="0.35">
      <c r="A42" s="65" t="s">
        <v>690</v>
      </c>
      <c r="B42" s="33">
        <v>5</v>
      </c>
      <c r="C42" s="33">
        <v>40.909999999999997</v>
      </c>
      <c r="D42" s="33">
        <v>3</v>
      </c>
      <c r="E42" s="49">
        <v>411</v>
      </c>
      <c r="F42" s="49" t="str">
        <f>+VLOOKUP(E42,Participants!$A$1:$F$798,2,FALSE)</f>
        <v>Margaret McEvoy</v>
      </c>
      <c r="G42" s="49" t="str">
        <f>+VLOOKUP(E42,Participants!$A$1:$F$798,4,FALSE)</f>
        <v>AAP</v>
      </c>
      <c r="H42" s="49" t="s">
        <v>38</v>
      </c>
      <c r="I42" s="49">
        <f>+VLOOKUP(E42,Participants!$A$1:$F$798,3,FALSE)</f>
        <v>5</v>
      </c>
      <c r="J42" s="49" t="s">
        <v>57</v>
      </c>
      <c r="K42" s="49">
        <f t="shared" si="1"/>
        <v>20</v>
      </c>
      <c r="L42" s="49"/>
    </row>
    <row r="43" spans="1:12" ht="14.25" customHeight="1" x14ac:dyDescent="0.35">
      <c r="A43" s="65" t="s">
        <v>690</v>
      </c>
      <c r="B43" s="33">
        <v>1</v>
      </c>
      <c r="C43" s="33">
        <v>41.01</v>
      </c>
      <c r="D43" s="33">
        <v>6</v>
      </c>
      <c r="E43" s="49">
        <v>637</v>
      </c>
      <c r="F43" s="49" t="str">
        <f>+VLOOKUP(E43,Participants!$A$1:$F$798,2,FALSE)</f>
        <v>Olivia Yeager</v>
      </c>
      <c r="G43" s="49" t="str">
        <f>+VLOOKUP(E43,Participants!$A$1:$F$798,4,FALSE)</f>
        <v>BCS</v>
      </c>
      <c r="H43" s="49" t="str">
        <f>+VLOOKUP(E43,Participants!$A$1:$F$798,5,FALSE)</f>
        <v>F</v>
      </c>
      <c r="I43" s="49">
        <f>+VLOOKUP(E43,Participants!$A$1:$F$798,3,FALSE)</f>
        <v>5</v>
      </c>
      <c r="J43" s="49" t="str">
        <f>+VLOOKUP(E43,Participants!$A$1:$G$798,7,FALSE)</f>
        <v>JV GIRLS</v>
      </c>
      <c r="K43" s="49">
        <f t="shared" si="1"/>
        <v>21</v>
      </c>
      <c r="L43" s="49"/>
    </row>
    <row r="44" spans="1:12" ht="14.25" customHeight="1" x14ac:dyDescent="0.35">
      <c r="A44" s="65" t="s">
        <v>690</v>
      </c>
      <c r="B44" s="33">
        <v>3</v>
      </c>
      <c r="C44" s="33">
        <v>41.47</v>
      </c>
      <c r="D44" s="33">
        <v>2</v>
      </c>
      <c r="E44" s="49">
        <v>1508</v>
      </c>
      <c r="F44" s="49" t="str">
        <f>+VLOOKUP(E44,Participants!$A$1:$F$798,2,FALSE)</f>
        <v>Isabel Costigan</v>
      </c>
      <c r="G44" s="49" t="str">
        <f>+VLOOKUP(E44,Participants!$A$1:$F$798,4,FALSE)</f>
        <v>SKS</v>
      </c>
      <c r="H44" s="49" t="str">
        <f>+VLOOKUP(E44,Participants!$A$1:$F$798,5,FALSE)</f>
        <v>F</v>
      </c>
      <c r="I44" s="49">
        <f>+VLOOKUP(E44,Participants!$A$1:$F$798,3,FALSE)</f>
        <v>5</v>
      </c>
      <c r="J44" s="49" t="str">
        <f>+VLOOKUP(E44,Participants!$A$1:$G$798,7,FALSE)</f>
        <v>JV GIRLS</v>
      </c>
      <c r="K44" s="49">
        <f t="shared" si="1"/>
        <v>22</v>
      </c>
      <c r="L44" s="49"/>
    </row>
    <row r="45" spans="1:12" ht="14.25" customHeight="1" x14ac:dyDescent="0.35">
      <c r="A45" s="65" t="s">
        <v>690</v>
      </c>
      <c r="B45" s="33">
        <v>1</v>
      </c>
      <c r="C45" s="33">
        <v>43.33</v>
      </c>
      <c r="D45" s="33">
        <v>4</v>
      </c>
      <c r="E45" s="49">
        <v>371</v>
      </c>
      <c r="F45" s="49" t="str">
        <f>+VLOOKUP(E45,Participants!$A$1:$F$798,2,FALSE)</f>
        <v>Eloise Phelps</v>
      </c>
      <c r="G45" s="49" t="str">
        <f>+VLOOKUP(E45,Participants!$A$1:$F$798,4,FALSE)</f>
        <v>AAP</v>
      </c>
      <c r="H45" s="49" t="str">
        <f>+VLOOKUP(E45,Participants!$A$1:$F$798,5,FALSE)</f>
        <v>F</v>
      </c>
      <c r="I45" s="49">
        <f>+VLOOKUP(E45,Participants!$A$1:$F$798,3,FALSE)</f>
        <v>5</v>
      </c>
      <c r="J45" s="49" t="str">
        <f>+VLOOKUP(E45,Participants!$A$1:$G$798,7,FALSE)</f>
        <v>JV GIRLS</v>
      </c>
      <c r="K45" s="49">
        <f t="shared" si="1"/>
        <v>23</v>
      </c>
      <c r="L45" s="49"/>
    </row>
    <row r="46" spans="1:12" ht="14.25" customHeight="1" x14ac:dyDescent="0.35">
      <c r="A46" s="65" t="s">
        <v>690</v>
      </c>
      <c r="B46" s="33">
        <v>3</v>
      </c>
      <c r="C46" s="33">
        <v>43.49</v>
      </c>
      <c r="D46" s="33">
        <v>4</v>
      </c>
      <c r="E46" s="49">
        <v>1514</v>
      </c>
      <c r="F46" s="49" t="str">
        <f>+VLOOKUP(E46,Participants!$A$1:$F$798,2,FALSE)</f>
        <v>Charlotte Wohar</v>
      </c>
      <c r="G46" s="49" t="str">
        <f>+VLOOKUP(E46,Participants!$A$1:$F$798,4,FALSE)</f>
        <v>SKS</v>
      </c>
      <c r="H46" s="49" t="str">
        <f>+VLOOKUP(E46,Participants!$A$1:$F$798,5,FALSE)</f>
        <v>F</v>
      </c>
      <c r="I46" s="49">
        <f>+VLOOKUP(E46,Participants!$A$1:$F$798,3,FALSE)</f>
        <v>5</v>
      </c>
      <c r="J46" s="49" t="str">
        <f>+VLOOKUP(E46,Participants!$A$1:$G$798,7,FALSE)</f>
        <v>JV GIRLS</v>
      </c>
      <c r="K46" s="49">
        <f t="shared" si="1"/>
        <v>24</v>
      </c>
      <c r="L46" s="49"/>
    </row>
    <row r="47" spans="1:12" ht="14.25" customHeight="1" x14ac:dyDescent="0.35">
      <c r="A47" s="65" t="s">
        <v>690</v>
      </c>
      <c r="B47" s="33">
        <v>5</v>
      </c>
      <c r="C47" s="33">
        <v>43.72</v>
      </c>
      <c r="D47" s="33">
        <v>1</v>
      </c>
      <c r="E47" s="49">
        <v>1228</v>
      </c>
      <c r="F47" s="49" t="str">
        <f>+VLOOKUP(E47,Participants!$A$1:$F$798,2,FALSE)</f>
        <v>Giovanna Tessari</v>
      </c>
      <c r="G47" s="49" t="str">
        <f>+VLOOKUP(E47,Participants!$A$1:$F$798,4,FALSE)</f>
        <v>MQA</v>
      </c>
      <c r="H47" s="49" t="str">
        <f>+VLOOKUP(E47,Participants!$A$1:$F$798,5,FALSE)</f>
        <v>F</v>
      </c>
      <c r="I47" s="49">
        <f>+VLOOKUP(E47,Participants!$A$1:$F$798,3,FALSE)</f>
        <v>6</v>
      </c>
      <c r="J47" s="49" t="str">
        <f>+VLOOKUP(E47,Participants!$A$1:$G$798,7,FALSE)</f>
        <v>JV GIRLS</v>
      </c>
      <c r="K47" s="49">
        <f t="shared" si="1"/>
        <v>25</v>
      </c>
      <c r="L47" s="49"/>
    </row>
    <row r="48" spans="1:12" ht="14.25" customHeight="1" x14ac:dyDescent="0.35">
      <c r="A48" s="65" t="s">
        <v>690</v>
      </c>
      <c r="B48" s="33">
        <v>3</v>
      </c>
      <c r="C48" s="33">
        <v>44.39</v>
      </c>
      <c r="D48" s="33">
        <v>5</v>
      </c>
      <c r="E48" s="49">
        <v>1513</v>
      </c>
      <c r="F48" s="49" t="str">
        <f>+VLOOKUP(E48,Participants!$A$1:$F$798,2,FALSE)</f>
        <v>Anna Narwold</v>
      </c>
      <c r="G48" s="49" t="str">
        <f>+VLOOKUP(E48,Participants!$A$1:$F$798,4,FALSE)</f>
        <v>SKS</v>
      </c>
      <c r="H48" s="49" t="str">
        <f>+VLOOKUP(E48,Participants!$A$1:$F$798,5,FALSE)</f>
        <v>F</v>
      </c>
      <c r="I48" s="49">
        <f>+VLOOKUP(E48,Participants!$A$1:$F$798,3,FALSE)</f>
        <v>5</v>
      </c>
      <c r="J48" s="49" t="str">
        <f>+VLOOKUP(E48,Participants!$A$1:$G$798,7,FALSE)</f>
        <v>JV GIRLS</v>
      </c>
      <c r="K48" s="49">
        <f t="shared" si="1"/>
        <v>26</v>
      </c>
      <c r="L48" s="49"/>
    </row>
    <row r="49" spans="1:12" ht="14.25" customHeight="1" x14ac:dyDescent="0.35">
      <c r="A49" s="65" t="s">
        <v>690</v>
      </c>
      <c r="B49" s="33">
        <v>5</v>
      </c>
      <c r="C49" s="33">
        <v>44.68</v>
      </c>
      <c r="D49" s="33">
        <v>2</v>
      </c>
      <c r="E49" s="49">
        <v>1225</v>
      </c>
      <c r="F49" s="49" t="str">
        <f>+VLOOKUP(E49,Participants!$A$1:$F$798,2,FALSE)</f>
        <v>Micah Thompson</v>
      </c>
      <c r="G49" s="49" t="str">
        <f>+VLOOKUP(E49,Participants!$A$1:$F$798,4,FALSE)</f>
        <v>MQA</v>
      </c>
      <c r="H49" s="49" t="str">
        <f>+VLOOKUP(E49,Participants!$A$1:$F$798,5,FALSE)</f>
        <v>F</v>
      </c>
      <c r="I49" s="49">
        <f>+VLOOKUP(E49,Participants!$A$1:$F$798,3,FALSE)</f>
        <v>5</v>
      </c>
      <c r="J49" s="49" t="str">
        <f>+VLOOKUP(E49,Participants!$A$1:$G$798,7,FALSE)</f>
        <v>JV GIRLS</v>
      </c>
      <c r="K49" s="49">
        <f t="shared" si="1"/>
        <v>27</v>
      </c>
      <c r="L49" s="49"/>
    </row>
    <row r="50" spans="1:12" ht="14.25" customHeight="1" x14ac:dyDescent="0.35">
      <c r="A50" s="65" t="s">
        <v>690</v>
      </c>
      <c r="B50" s="33">
        <v>3</v>
      </c>
      <c r="C50" s="33">
        <v>46.39</v>
      </c>
      <c r="D50" s="33">
        <v>1</v>
      </c>
      <c r="E50" s="49">
        <v>1681</v>
      </c>
      <c r="F50" s="49" t="str">
        <f>+VLOOKUP(E50,Participants!$A$1:$F$798,2,FALSE)</f>
        <v>Brigid Boosel</v>
      </c>
      <c r="G50" s="49" t="str">
        <f>+VLOOKUP(E50,Participants!$A$1:$F$798,4,FALSE)</f>
        <v>STG</v>
      </c>
      <c r="H50" s="49" t="str">
        <f>+VLOOKUP(E50,Participants!$A$1:$F$798,5,FALSE)</f>
        <v>F</v>
      </c>
      <c r="I50" s="49">
        <f>+VLOOKUP(E50,Participants!$A$1:$F$798,3,FALSE)</f>
        <v>5</v>
      </c>
      <c r="J50" s="49" t="str">
        <f>+VLOOKUP(E50,Participants!$A$1:$G$798,7,FALSE)</f>
        <v>JV GIRLS</v>
      </c>
      <c r="K50" s="49">
        <f t="shared" si="1"/>
        <v>28</v>
      </c>
      <c r="L50" s="49"/>
    </row>
    <row r="51" spans="1:12" ht="14.25" customHeight="1" x14ac:dyDescent="0.35">
      <c r="A51" s="65"/>
      <c r="B51" s="33"/>
      <c r="C51" s="33"/>
      <c r="D51" s="33"/>
      <c r="E51" s="49"/>
      <c r="F51" s="49"/>
      <c r="G51" s="49"/>
      <c r="H51" s="49"/>
      <c r="I51" s="49"/>
      <c r="J51" s="49"/>
      <c r="K51" s="49"/>
      <c r="L51" s="49"/>
    </row>
    <row r="52" spans="1:12" ht="14.25" customHeight="1" x14ac:dyDescent="0.35">
      <c r="A52" s="65" t="s">
        <v>690</v>
      </c>
      <c r="B52" s="33">
        <v>14</v>
      </c>
      <c r="C52" s="33">
        <v>28.21</v>
      </c>
      <c r="D52" s="33">
        <v>1</v>
      </c>
      <c r="E52" s="49">
        <v>383</v>
      </c>
      <c r="F52" s="49" t="str">
        <f>+VLOOKUP(E52,Participants!$A$1:$F$798,2,FALSE)</f>
        <v>Mark Swift</v>
      </c>
      <c r="G52" s="49" t="str">
        <f>+VLOOKUP(E52,Participants!$A$1:$F$798,4,FALSE)</f>
        <v>AAP</v>
      </c>
      <c r="H52" s="49" t="str">
        <f>+VLOOKUP(E52,Participants!$A$1:$F$798,5,FALSE)</f>
        <v>M</v>
      </c>
      <c r="I52" s="49">
        <f>+VLOOKUP(E52,Participants!$A$1:$F$798,3,FALSE)</f>
        <v>7</v>
      </c>
      <c r="J52" s="49" t="str">
        <f>+VLOOKUP(E52,Participants!$A$1:$G$798,7,FALSE)</f>
        <v>VARSITY BOYS</v>
      </c>
      <c r="K52" s="49">
        <v>1</v>
      </c>
      <c r="L52" s="49">
        <v>10</v>
      </c>
    </row>
    <row r="53" spans="1:12" ht="14.25" customHeight="1" x14ac:dyDescent="0.35">
      <c r="A53" s="65" t="s">
        <v>690</v>
      </c>
      <c r="B53" s="33">
        <v>14</v>
      </c>
      <c r="C53" s="33">
        <v>28.77</v>
      </c>
      <c r="D53" s="33">
        <v>3</v>
      </c>
      <c r="E53" s="49">
        <v>1527</v>
      </c>
      <c r="F53" s="49" t="str">
        <f>+VLOOKUP(E53,Participants!$A$1:$F$798,2,FALSE)</f>
        <v>Graham Pappas</v>
      </c>
      <c r="G53" s="49" t="str">
        <f>+VLOOKUP(E53,Participants!$A$1:$F$798,4,FALSE)</f>
        <v>SKS</v>
      </c>
      <c r="H53" s="49" t="str">
        <f>+VLOOKUP(E53,Participants!$A$1:$F$798,5,FALSE)</f>
        <v>M</v>
      </c>
      <c r="I53" s="49">
        <f>+VLOOKUP(E53,Participants!$A$1:$F$798,3,FALSE)</f>
        <v>7</v>
      </c>
      <c r="J53" s="49" t="str">
        <f>+VLOOKUP(E53,Participants!$A$1:$G$798,7,FALSE)</f>
        <v>VARSITY BOYS</v>
      </c>
      <c r="K53" s="49">
        <f>K52+1</f>
        <v>2</v>
      </c>
      <c r="L53" s="49">
        <v>8</v>
      </c>
    </row>
    <row r="54" spans="1:12" ht="14.25" customHeight="1" x14ac:dyDescent="0.35">
      <c r="A54" s="65" t="s">
        <v>690</v>
      </c>
      <c r="B54" s="33">
        <v>15</v>
      </c>
      <c r="C54" s="33">
        <v>29.25</v>
      </c>
      <c r="D54" s="33">
        <v>4</v>
      </c>
      <c r="E54" s="49">
        <v>725</v>
      </c>
      <c r="F54" s="49" t="str">
        <f>+VLOOKUP(E54,Participants!$A$1:$F$798,2,FALSE)</f>
        <v>Logan McCullough</v>
      </c>
      <c r="G54" s="49" t="str">
        <f>+VLOOKUP(E54,Participants!$A$1:$F$798,4,FALSE)</f>
        <v>CDL</v>
      </c>
      <c r="H54" s="49" t="str">
        <f>+VLOOKUP(E54,Participants!$A$1:$F$798,5,FALSE)</f>
        <v>M</v>
      </c>
      <c r="I54" s="49">
        <f>+VLOOKUP(E54,Participants!$A$1:$F$798,3,FALSE)</f>
        <v>8</v>
      </c>
      <c r="J54" s="49" t="str">
        <f>+VLOOKUP(E54,Participants!$A$1:$G$798,7,FALSE)</f>
        <v>VARSITY BOYS</v>
      </c>
      <c r="K54" s="49">
        <f t="shared" ref="K54:K59" si="2">K53+1</f>
        <v>3</v>
      </c>
      <c r="L54" s="49">
        <v>6</v>
      </c>
    </row>
    <row r="55" spans="1:12" ht="14.25" customHeight="1" x14ac:dyDescent="0.35">
      <c r="A55" s="65" t="s">
        <v>690</v>
      </c>
      <c r="B55" s="33">
        <v>14</v>
      </c>
      <c r="C55" s="33">
        <v>29.57</v>
      </c>
      <c r="D55" s="33">
        <v>2</v>
      </c>
      <c r="E55" s="49">
        <v>1235</v>
      </c>
      <c r="F55" s="49" t="str">
        <f>+VLOOKUP(E55,Participants!$A$1:$F$798,2,FALSE)</f>
        <v>Jaxson Sagwitz</v>
      </c>
      <c r="G55" s="49" t="str">
        <f>+VLOOKUP(E55,Participants!$A$1:$F$798,4,FALSE)</f>
        <v>MQA</v>
      </c>
      <c r="H55" s="49" t="str">
        <f>+VLOOKUP(E55,Participants!$A$1:$F$798,5,FALSE)</f>
        <v>M</v>
      </c>
      <c r="I55" s="49">
        <f>+VLOOKUP(E55,Participants!$A$1:$F$798,3,FALSE)</f>
        <v>8</v>
      </c>
      <c r="J55" s="49" t="str">
        <f>+VLOOKUP(E55,Participants!$A$1:$G$798,7,FALSE)</f>
        <v>VARSITY BOYS</v>
      </c>
      <c r="K55" s="49">
        <f t="shared" si="2"/>
        <v>4</v>
      </c>
      <c r="L55" s="49">
        <v>5</v>
      </c>
    </row>
    <row r="56" spans="1:12" ht="14.25" customHeight="1" x14ac:dyDescent="0.35">
      <c r="A56" s="65" t="s">
        <v>690</v>
      </c>
      <c r="B56" s="33">
        <v>14</v>
      </c>
      <c r="C56" s="33">
        <v>31.86</v>
      </c>
      <c r="D56" s="33">
        <v>4</v>
      </c>
      <c r="E56" s="49">
        <v>1001</v>
      </c>
      <c r="F56" s="49" t="str">
        <f>+VLOOKUP(E56,Participants!$A$1:$F$798,2,FALSE)</f>
        <v>Rizalino Domasig</v>
      </c>
      <c r="G56" s="49" t="str">
        <f>+VLOOKUP(E56,Participants!$A$1:$F$798,4,FALSE)</f>
        <v>HFS</v>
      </c>
      <c r="H56" s="49" t="str">
        <f>+VLOOKUP(E56,Participants!$A$1:$F$798,5,FALSE)</f>
        <v>M</v>
      </c>
      <c r="I56" s="49">
        <f>+VLOOKUP(E56,Participants!$A$1:$F$798,3,FALSE)</f>
        <v>8</v>
      </c>
      <c r="J56" s="49" t="str">
        <f>+VLOOKUP(E56,Participants!$A$1:$G$798,7,FALSE)</f>
        <v>VARSITY BOYS</v>
      </c>
      <c r="K56" s="49">
        <f t="shared" si="2"/>
        <v>5</v>
      </c>
      <c r="L56" s="49">
        <v>4</v>
      </c>
    </row>
    <row r="57" spans="1:12" ht="14.25" customHeight="1" x14ac:dyDescent="0.35">
      <c r="A57" s="65" t="s">
        <v>690</v>
      </c>
      <c r="B57" s="33">
        <v>15</v>
      </c>
      <c r="C57" s="33">
        <v>32.18</v>
      </c>
      <c r="D57" s="33">
        <v>3</v>
      </c>
      <c r="E57" s="49">
        <v>1000</v>
      </c>
      <c r="F57" s="49" t="str">
        <f>+VLOOKUP(E57,Participants!$A$1:$F$798,2,FALSE)</f>
        <v>Aidan Trettel</v>
      </c>
      <c r="G57" s="49" t="str">
        <f>+VLOOKUP(E57,Participants!$A$1:$F$798,4,FALSE)</f>
        <v>HFS</v>
      </c>
      <c r="H57" s="49" t="str">
        <f>+VLOOKUP(E57,Participants!$A$1:$F$798,5,FALSE)</f>
        <v>M</v>
      </c>
      <c r="I57" s="49">
        <f>+VLOOKUP(E57,Participants!$A$1:$F$798,3,FALSE)</f>
        <v>7</v>
      </c>
      <c r="J57" s="49" t="str">
        <f>+VLOOKUP(E57,Participants!$A$1:$G$798,7,FALSE)</f>
        <v>VARSITY BOYS</v>
      </c>
      <c r="K57" s="49">
        <f t="shared" si="2"/>
        <v>6</v>
      </c>
      <c r="L57" s="49">
        <v>3</v>
      </c>
    </row>
    <row r="58" spans="1:12" ht="14.25" customHeight="1" x14ac:dyDescent="0.35">
      <c r="A58" s="65" t="s">
        <v>690</v>
      </c>
      <c r="B58" s="33">
        <v>15</v>
      </c>
      <c r="C58" s="33">
        <v>34.020000000000003</v>
      </c>
      <c r="D58" s="33">
        <v>2</v>
      </c>
      <c r="E58" s="49">
        <v>802</v>
      </c>
      <c r="F58" s="49" t="str">
        <f>+VLOOKUP(E58,Participants!$A$1:$F$798,2,FALSE)</f>
        <v>Malachi McCoy</v>
      </c>
      <c r="G58" s="49" t="str">
        <f>+VLOOKUP(E58,Participants!$A$1:$F$798,4,FALSE)</f>
        <v>DMA</v>
      </c>
      <c r="H58" s="49" t="str">
        <f>+VLOOKUP(E58,Participants!$A$1:$F$798,5,FALSE)</f>
        <v>M</v>
      </c>
      <c r="I58" s="49">
        <f>+VLOOKUP(E58,Participants!$A$1:$F$798,3,FALSE)</f>
        <v>7</v>
      </c>
      <c r="J58" s="49" t="str">
        <f>+VLOOKUP(E58,Participants!$A$1:$G$798,7,FALSE)</f>
        <v>VARSITY BOYS</v>
      </c>
      <c r="K58" s="49">
        <f t="shared" si="2"/>
        <v>7</v>
      </c>
      <c r="L58" s="49">
        <v>2</v>
      </c>
    </row>
    <row r="59" spans="1:12" ht="14.25" customHeight="1" x14ac:dyDescent="0.35">
      <c r="A59" s="65" t="s">
        <v>690</v>
      </c>
      <c r="B59" s="33">
        <v>15</v>
      </c>
      <c r="C59" s="33">
        <v>35.31</v>
      </c>
      <c r="D59" s="33">
        <v>1</v>
      </c>
      <c r="E59" s="49">
        <v>1529</v>
      </c>
      <c r="F59" s="49" t="str">
        <f>+VLOOKUP(E59,Participants!$A$1:$F$798,2,FALSE)</f>
        <v>Michael Scaltz</v>
      </c>
      <c r="G59" s="49" t="str">
        <f>+VLOOKUP(E59,Participants!$A$1:$F$798,4,FALSE)</f>
        <v>SKS</v>
      </c>
      <c r="H59" s="49" t="str">
        <f>+VLOOKUP(E59,Participants!$A$1:$F$798,5,FALSE)</f>
        <v>M</v>
      </c>
      <c r="I59" s="49">
        <f>+VLOOKUP(E59,Participants!$A$1:$F$798,3,FALSE)</f>
        <v>7</v>
      </c>
      <c r="J59" s="49" t="str">
        <f>+VLOOKUP(E59,Participants!$A$1:$G$798,7,FALSE)</f>
        <v>VARSITY BOYS</v>
      </c>
      <c r="K59" s="49">
        <f t="shared" si="2"/>
        <v>8</v>
      </c>
      <c r="L59" s="49">
        <v>1</v>
      </c>
    </row>
    <row r="60" spans="1:12" ht="14.25" customHeight="1" x14ac:dyDescent="0.35">
      <c r="A60" s="65"/>
      <c r="B60" s="33"/>
      <c r="C60" s="33"/>
      <c r="D60" s="33"/>
      <c r="E60" s="49"/>
      <c r="F60" s="49"/>
      <c r="G60" s="49"/>
      <c r="H60" s="49"/>
      <c r="I60" s="49"/>
      <c r="J60" s="49"/>
      <c r="K60" s="49"/>
      <c r="L60" s="49"/>
    </row>
    <row r="61" spans="1:12" ht="14.25" customHeight="1" x14ac:dyDescent="0.35">
      <c r="A61" s="65" t="s">
        <v>690</v>
      </c>
      <c r="B61" s="33">
        <v>10</v>
      </c>
      <c r="C61" s="33">
        <v>28.14</v>
      </c>
      <c r="D61" s="33">
        <v>2</v>
      </c>
      <c r="E61" s="49">
        <v>676</v>
      </c>
      <c r="F61" s="49" t="str">
        <f>+VLOOKUP(E61,Participants!$A$1:$F$798,2,FALSE)</f>
        <v>Ashlyn Murray</v>
      </c>
      <c r="G61" s="49" t="str">
        <f>+VLOOKUP(E61,Participants!$A$1:$F$798,4,FALSE)</f>
        <v>BTA</v>
      </c>
      <c r="H61" s="49" t="str">
        <f>+VLOOKUP(E61,Participants!$A$1:$F$798,5,FALSE)</f>
        <v>F</v>
      </c>
      <c r="I61" s="49">
        <f>+VLOOKUP(E61,Participants!$A$1:$F$798,3,FALSE)</f>
        <v>7</v>
      </c>
      <c r="J61" s="49" t="str">
        <f>+VLOOKUP(E61,Participants!$A$1:$G$798,7,FALSE)</f>
        <v>VARSITY GIRLS</v>
      </c>
      <c r="K61" s="49">
        <v>1</v>
      </c>
      <c r="L61" s="49">
        <v>10</v>
      </c>
    </row>
    <row r="62" spans="1:12" ht="14.25" customHeight="1" x14ac:dyDescent="0.35">
      <c r="A62" s="65" t="s">
        <v>690</v>
      </c>
      <c r="B62" s="33">
        <v>10</v>
      </c>
      <c r="C62" s="33">
        <v>28.36</v>
      </c>
      <c r="D62" s="33">
        <v>1</v>
      </c>
      <c r="E62" s="49">
        <v>683</v>
      </c>
      <c r="F62" s="49" t="str">
        <f>+VLOOKUP(E62,Participants!$A$1:$F$798,2,FALSE)</f>
        <v>Alana Eiler</v>
      </c>
      <c r="G62" s="49" t="str">
        <f>+VLOOKUP(E62,Participants!$A$1:$F$798,4,FALSE)</f>
        <v>BTA</v>
      </c>
      <c r="H62" s="49" t="str">
        <f>+VLOOKUP(E62,Participants!$A$1:$F$798,5,FALSE)</f>
        <v>F</v>
      </c>
      <c r="I62" s="49">
        <f>+VLOOKUP(E62,Participants!$A$1:$F$798,3,FALSE)</f>
        <v>8</v>
      </c>
      <c r="J62" s="49" t="str">
        <f>+VLOOKUP(E62,Participants!$A$1:$G$798,7,FALSE)</f>
        <v>VARSITY GIRLS</v>
      </c>
      <c r="K62" s="49">
        <f>K61+1</f>
        <v>2</v>
      </c>
      <c r="L62" s="49">
        <v>8</v>
      </c>
    </row>
    <row r="63" spans="1:12" ht="14.25" customHeight="1" x14ac:dyDescent="0.35">
      <c r="A63" s="65" t="s">
        <v>690</v>
      </c>
      <c r="B63" s="33">
        <v>10</v>
      </c>
      <c r="C63" s="33">
        <v>28.48</v>
      </c>
      <c r="D63" s="33">
        <v>4</v>
      </c>
      <c r="E63" s="49">
        <v>815</v>
      </c>
      <c r="F63" s="49" t="str">
        <f>+VLOOKUP(E63,Participants!$A$1:$F$798,2,FALSE)</f>
        <v>Kennedy Williams</v>
      </c>
      <c r="G63" s="49" t="str">
        <f>+VLOOKUP(E63,Participants!$A$1:$F$798,4,FALSE)</f>
        <v>DMA</v>
      </c>
      <c r="H63" s="49" t="str">
        <f>+VLOOKUP(E63,Participants!$A$1:$F$798,5,FALSE)</f>
        <v>F</v>
      </c>
      <c r="I63" s="49">
        <f>+VLOOKUP(E63,Participants!$A$1:$F$798,3,FALSE)</f>
        <v>8</v>
      </c>
      <c r="J63" s="49" t="str">
        <f>+VLOOKUP(E63,Participants!$A$1:$G$798,7,FALSE)</f>
        <v>VARSITY GIRLS</v>
      </c>
      <c r="K63" s="49">
        <f t="shared" ref="K63:K82" si="3">K62+1</f>
        <v>3</v>
      </c>
      <c r="L63" s="49">
        <v>6</v>
      </c>
    </row>
    <row r="64" spans="1:12" ht="14.25" customHeight="1" x14ac:dyDescent="0.35">
      <c r="A64" s="65" t="s">
        <v>690</v>
      </c>
      <c r="B64" s="33">
        <v>10</v>
      </c>
      <c r="C64" s="33">
        <v>30.32</v>
      </c>
      <c r="D64" s="33">
        <v>5</v>
      </c>
      <c r="E64" s="49">
        <v>403</v>
      </c>
      <c r="F64" s="49" t="str">
        <f>+VLOOKUP(E64,Participants!$A$1:$F$798,2,FALSE)</f>
        <v>Mary Grace Dolan</v>
      </c>
      <c r="G64" s="49" t="str">
        <f>+VLOOKUP(E64,Participants!$A$1:$F$798,4,FALSE)</f>
        <v>AAP</v>
      </c>
      <c r="H64" s="49" t="str">
        <f>+VLOOKUP(E64,Participants!$A$1:$F$798,5,FALSE)</f>
        <v>F</v>
      </c>
      <c r="I64" s="49">
        <f>+VLOOKUP(E64,Participants!$A$1:$F$798,3,FALSE)</f>
        <v>8</v>
      </c>
      <c r="J64" s="49" t="str">
        <f>+VLOOKUP(E64,Participants!$A$1:$G$798,7,FALSE)</f>
        <v>VARSITY GIRLS</v>
      </c>
      <c r="K64" s="49">
        <f t="shared" si="3"/>
        <v>4</v>
      </c>
      <c r="L64" s="49">
        <v>5</v>
      </c>
    </row>
    <row r="65" spans="1:12" ht="14.25" customHeight="1" x14ac:dyDescent="0.35">
      <c r="A65" s="65" t="s">
        <v>690</v>
      </c>
      <c r="B65" s="33">
        <v>11</v>
      </c>
      <c r="C65" s="33">
        <v>30.69</v>
      </c>
      <c r="D65" s="33">
        <v>4</v>
      </c>
      <c r="E65" s="49">
        <v>814</v>
      </c>
      <c r="F65" s="49" t="str">
        <f>+VLOOKUP(E65,Participants!$A$1:$F$798,2,FALSE)</f>
        <v>Londyn Tomman</v>
      </c>
      <c r="G65" s="49" t="str">
        <f>+VLOOKUP(E65,Participants!$A$1:$F$798,4,FALSE)</f>
        <v>DMA</v>
      </c>
      <c r="H65" s="49" t="str">
        <f>+VLOOKUP(E65,Participants!$A$1:$F$798,5,FALSE)</f>
        <v>F</v>
      </c>
      <c r="I65" s="49">
        <f>+VLOOKUP(E65,Participants!$A$1:$F$798,3,FALSE)</f>
        <v>7</v>
      </c>
      <c r="J65" s="49" t="str">
        <f>+VLOOKUP(E65,Participants!$A$1:$G$798,7,FALSE)</f>
        <v>VARSITY GIRLS</v>
      </c>
      <c r="K65" s="49">
        <f t="shared" si="3"/>
        <v>5</v>
      </c>
      <c r="L65" s="49">
        <v>4</v>
      </c>
    </row>
    <row r="66" spans="1:12" ht="14.25" customHeight="1" x14ac:dyDescent="0.35">
      <c r="A66" s="65" t="s">
        <v>690</v>
      </c>
      <c r="B66" s="33">
        <v>10</v>
      </c>
      <c r="C66" s="33">
        <v>31.87</v>
      </c>
      <c r="D66" s="33">
        <v>3</v>
      </c>
      <c r="E66" s="49">
        <v>1563</v>
      </c>
      <c r="F66" s="49" t="str">
        <f>+VLOOKUP(E66,Participants!$A$1:$F$798,2,FALSE)</f>
        <v>Alaina Howes</v>
      </c>
      <c r="G66" s="49" t="str">
        <f>+VLOOKUP(E66,Participants!$A$1:$F$798,4,FALSE)</f>
        <v>SKS</v>
      </c>
      <c r="H66" s="49" t="str">
        <f>+VLOOKUP(E66,Participants!$A$1:$F$798,5,FALSE)</f>
        <v>F</v>
      </c>
      <c r="I66" s="49">
        <f>+VLOOKUP(E66,Participants!$A$1:$F$798,3,FALSE)</f>
        <v>8</v>
      </c>
      <c r="J66" s="49" t="str">
        <f>+VLOOKUP(E66,Participants!$A$1:$G$798,7,FALSE)</f>
        <v>VARSITY GIRLS</v>
      </c>
      <c r="K66" s="49">
        <f t="shared" si="3"/>
        <v>6</v>
      </c>
      <c r="L66" s="49">
        <v>3</v>
      </c>
    </row>
    <row r="67" spans="1:12" ht="14.25" customHeight="1" x14ac:dyDescent="0.35">
      <c r="A67" s="65" t="s">
        <v>690</v>
      </c>
      <c r="B67" s="33">
        <v>12</v>
      </c>
      <c r="C67" s="33">
        <v>32.159999999999997</v>
      </c>
      <c r="D67" s="33">
        <v>3</v>
      </c>
      <c r="E67" s="49">
        <v>809</v>
      </c>
      <c r="F67" s="49" t="str">
        <f>+VLOOKUP(E67,Participants!$A$1:$F$798,2,FALSE)</f>
        <v>Chidera Gilliam</v>
      </c>
      <c r="G67" s="49" t="str">
        <f>+VLOOKUP(E67,Participants!$A$1:$F$798,4,FALSE)</f>
        <v>DMA</v>
      </c>
      <c r="H67" s="49" t="str">
        <f>+VLOOKUP(E67,Participants!$A$1:$F$798,5,FALSE)</f>
        <v>F</v>
      </c>
      <c r="I67" s="49">
        <f>+VLOOKUP(E67,Participants!$A$1:$F$798,3,FALSE)</f>
        <v>7</v>
      </c>
      <c r="J67" s="49" t="str">
        <f>+VLOOKUP(E67,Participants!$A$1:$G$798,7,FALSE)</f>
        <v>VARSITY GIRLS</v>
      </c>
      <c r="K67" s="49">
        <f t="shared" si="3"/>
        <v>7</v>
      </c>
      <c r="L67" s="49">
        <v>2</v>
      </c>
    </row>
    <row r="68" spans="1:12" ht="14.25" customHeight="1" x14ac:dyDescent="0.35">
      <c r="A68" s="65" t="s">
        <v>690</v>
      </c>
      <c r="B68" s="33">
        <v>11</v>
      </c>
      <c r="C68" s="33">
        <v>32.54</v>
      </c>
      <c r="D68" s="33">
        <v>2</v>
      </c>
      <c r="E68" s="49">
        <v>680</v>
      </c>
      <c r="F68" s="49" t="str">
        <f>+VLOOKUP(E68,Participants!$A$1:$F$798,2,FALSE)</f>
        <v>Cayden Ferguson</v>
      </c>
      <c r="G68" s="49" t="str">
        <f>+VLOOKUP(E68,Participants!$A$1:$F$798,4,FALSE)</f>
        <v>BTA</v>
      </c>
      <c r="H68" s="49" t="str">
        <f>+VLOOKUP(E68,Participants!$A$1:$F$798,5,FALSE)</f>
        <v>F</v>
      </c>
      <c r="I68" s="49">
        <f>+VLOOKUP(E68,Participants!$A$1:$F$798,3,FALSE)</f>
        <v>8</v>
      </c>
      <c r="J68" s="49" t="str">
        <f>+VLOOKUP(E68,Participants!$A$1:$G$798,7,FALSE)</f>
        <v>VARSITY GIRLS</v>
      </c>
      <c r="K68" s="49">
        <f t="shared" si="3"/>
        <v>8</v>
      </c>
      <c r="L68" s="49">
        <v>1</v>
      </c>
    </row>
    <row r="69" spans="1:12" ht="14.25" customHeight="1" x14ac:dyDescent="0.35">
      <c r="A69" s="65" t="s">
        <v>690</v>
      </c>
      <c r="B69" s="33">
        <v>11</v>
      </c>
      <c r="C69" s="33">
        <v>33.24</v>
      </c>
      <c r="D69" s="33">
        <v>5</v>
      </c>
      <c r="E69" s="49">
        <v>392</v>
      </c>
      <c r="F69" s="49" t="str">
        <f>+VLOOKUP(E69,Participants!$A$1:$F$798,2,FALSE)</f>
        <v>Reese Dippold</v>
      </c>
      <c r="G69" s="49" t="str">
        <f>+VLOOKUP(E69,Participants!$A$1:$F$798,4,FALSE)</f>
        <v>AAP</v>
      </c>
      <c r="H69" s="49" t="str">
        <f>+VLOOKUP(E69,Participants!$A$1:$F$798,5,FALSE)</f>
        <v>F</v>
      </c>
      <c r="I69" s="49">
        <f>+VLOOKUP(E69,Participants!$A$1:$F$798,3,FALSE)</f>
        <v>7</v>
      </c>
      <c r="J69" s="49" t="str">
        <f>+VLOOKUP(E69,Participants!$A$1:$G$798,7,FALSE)</f>
        <v>VARSITY GIRLS</v>
      </c>
      <c r="K69" s="49">
        <f t="shared" si="3"/>
        <v>9</v>
      </c>
      <c r="L69" s="49"/>
    </row>
    <row r="70" spans="1:12" ht="14.25" customHeight="1" x14ac:dyDescent="0.35">
      <c r="A70" s="65" t="s">
        <v>690</v>
      </c>
      <c r="B70" s="33">
        <v>12</v>
      </c>
      <c r="C70" s="33">
        <v>33.25</v>
      </c>
      <c r="D70" s="33">
        <v>1</v>
      </c>
      <c r="E70" s="49">
        <v>682</v>
      </c>
      <c r="F70" s="49" t="str">
        <f>+VLOOKUP(E70,Participants!$A$1:$F$798,2,FALSE)</f>
        <v>Claire Bandurski</v>
      </c>
      <c r="G70" s="49" t="str">
        <f>+VLOOKUP(E70,Participants!$A$1:$F$798,4,FALSE)</f>
        <v>BTA</v>
      </c>
      <c r="H70" s="49" t="str">
        <f>+VLOOKUP(E70,Participants!$A$1:$F$798,5,FALSE)</f>
        <v>F</v>
      </c>
      <c r="I70" s="49">
        <f>+VLOOKUP(E70,Participants!$A$1:$F$798,3,FALSE)</f>
        <v>8</v>
      </c>
      <c r="J70" s="49" t="str">
        <f>+VLOOKUP(E70,Participants!$A$1:$G$798,7,FALSE)</f>
        <v>VARSITY GIRLS</v>
      </c>
      <c r="K70" s="49">
        <f t="shared" si="3"/>
        <v>10</v>
      </c>
      <c r="L70" s="49"/>
    </row>
    <row r="71" spans="1:12" ht="14.25" customHeight="1" x14ac:dyDescent="0.35">
      <c r="A71" s="65" t="s">
        <v>690</v>
      </c>
      <c r="B71" s="33">
        <v>12</v>
      </c>
      <c r="C71" s="33">
        <v>33.36</v>
      </c>
      <c r="D71" s="33">
        <v>5</v>
      </c>
      <c r="E71" s="49">
        <v>394</v>
      </c>
      <c r="F71" s="49" t="str">
        <f>+VLOOKUP(E71,Participants!$A$1:$F$798,2,FALSE)</f>
        <v>Alessandra Park</v>
      </c>
      <c r="G71" s="49" t="str">
        <f>+VLOOKUP(E71,Participants!$A$1:$F$798,4,FALSE)</f>
        <v>AAP</v>
      </c>
      <c r="H71" s="49" t="str">
        <f>+VLOOKUP(E71,Participants!$A$1:$F$798,5,FALSE)</f>
        <v>F</v>
      </c>
      <c r="I71" s="49">
        <f>+VLOOKUP(E71,Participants!$A$1:$F$798,3,FALSE)</f>
        <v>7</v>
      </c>
      <c r="J71" s="49" t="str">
        <f>+VLOOKUP(E71,Participants!$A$1:$G$798,7,FALSE)</f>
        <v>VARSITY GIRLS</v>
      </c>
      <c r="K71" s="49">
        <f t="shared" si="3"/>
        <v>11</v>
      </c>
      <c r="L71" s="49"/>
    </row>
    <row r="72" spans="1:12" ht="14.25" customHeight="1" x14ac:dyDescent="0.35">
      <c r="A72" s="65" t="s">
        <v>690</v>
      </c>
      <c r="B72" s="33">
        <v>13</v>
      </c>
      <c r="C72" s="33">
        <v>34.22</v>
      </c>
      <c r="D72" s="33">
        <v>3</v>
      </c>
      <c r="E72" s="49">
        <v>393</v>
      </c>
      <c r="F72" s="49" t="str">
        <f>+VLOOKUP(E72,Participants!$A$1:$F$798,2,FALSE)</f>
        <v>Isabella Marcotullio</v>
      </c>
      <c r="G72" s="49" t="str">
        <f>+VLOOKUP(E72,Participants!$A$1:$F$798,4,FALSE)</f>
        <v>AAP</v>
      </c>
      <c r="H72" s="49" t="str">
        <f>+VLOOKUP(E72,Participants!$A$1:$F$798,5,FALSE)</f>
        <v>F</v>
      </c>
      <c r="I72" s="49">
        <f>+VLOOKUP(E72,Participants!$A$1:$F$798,3,FALSE)</f>
        <v>7</v>
      </c>
      <c r="J72" s="49" t="str">
        <f>+VLOOKUP(E72,Participants!$A$1:$G$798,7,FALSE)</f>
        <v>VARSITY GIRLS</v>
      </c>
      <c r="K72" s="49">
        <f t="shared" si="3"/>
        <v>12</v>
      </c>
      <c r="L72" s="49"/>
    </row>
    <row r="73" spans="1:12" ht="14.25" customHeight="1" x14ac:dyDescent="0.35">
      <c r="A73" s="65" t="s">
        <v>690</v>
      </c>
      <c r="B73" s="33">
        <v>13</v>
      </c>
      <c r="C73" s="33">
        <v>35.020000000000003</v>
      </c>
      <c r="D73" s="33">
        <v>5</v>
      </c>
      <c r="E73" s="49">
        <v>395</v>
      </c>
      <c r="F73" s="49" t="str">
        <f>+VLOOKUP(E73,Participants!$A$1:$F$798,2,FALSE)</f>
        <v>Annabel Pellathy</v>
      </c>
      <c r="G73" s="49" t="str">
        <f>+VLOOKUP(E73,Participants!$A$1:$F$798,4,FALSE)</f>
        <v>AAP</v>
      </c>
      <c r="H73" s="49" t="str">
        <f>+VLOOKUP(E73,Participants!$A$1:$F$798,5,FALSE)</f>
        <v>F</v>
      </c>
      <c r="I73" s="49">
        <f>+VLOOKUP(E73,Participants!$A$1:$F$798,3,FALSE)</f>
        <v>7</v>
      </c>
      <c r="J73" s="49" t="str">
        <f>+VLOOKUP(E73,Participants!$A$1:$G$798,7,FALSE)</f>
        <v>VARSITY GIRLS</v>
      </c>
      <c r="K73" s="49">
        <f t="shared" si="3"/>
        <v>13</v>
      </c>
      <c r="L73" s="49"/>
    </row>
    <row r="74" spans="1:12" ht="14.25" customHeight="1" x14ac:dyDescent="0.35">
      <c r="A74" s="65" t="s">
        <v>690</v>
      </c>
      <c r="B74" s="33">
        <v>10</v>
      </c>
      <c r="C74" s="33">
        <v>35.28</v>
      </c>
      <c r="D74" s="33">
        <v>6</v>
      </c>
      <c r="E74" s="49">
        <v>642</v>
      </c>
      <c r="F74" s="49" t="str">
        <f>+VLOOKUP(E74,Participants!$A$1:$F$798,2,FALSE)</f>
        <v>Isabella Krahe</v>
      </c>
      <c r="G74" s="49" t="str">
        <f>+VLOOKUP(E74,Participants!$A$1:$F$798,4,FALSE)</f>
        <v>BCS</v>
      </c>
      <c r="H74" s="49" t="str">
        <f>+VLOOKUP(E74,Participants!$A$1:$F$798,5,FALSE)</f>
        <v>F</v>
      </c>
      <c r="I74" s="49">
        <f>+VLOOKUP(E74,Participants!$A$1:$F$798,3,FALSE)</f>
        <v>7</v>
      </c>
      <c r="J74" s="49" t="str">
        <f>+VLOOKUP(E74,Participants!$A$1:$G$798,7,FALSE)</f>
        <v>VARSITY GIRLS</v>
      </c>
      <c r="K74" s="49">
        <f t="shared" si="3"/>
        <v>14</v>
      </c>
      <c r="L74" s="49"/>
    </row>
    <row r="75" spans="1:12" ht="14.25" customHeight="1" x14ac:dyDescent="0.35">
      <c r="A75" s="65" t="s">
        <v>690</v>
      </c>
      <c r="B75" s="33">
        <v>11</v>
      </c>
      <c r="C75" s="33">
        <v>35.549999999999997</v>
      </c>
      <c r="D75" s="33">
        <v>3</v>
      </c>
      <c r="E75" s="49">
        <v>1559</v>
      </c>
      <c r="F75" s="49" t="str">
        <f>+VLOOKUP(E75,Participants!$A$1:$F$798,2,FALSE)</f>
        <v>Chloe Cole</v>
      </c>
      <c r="G75" s="49" t="str">
        <f>+VLOOKUP(E75,Participants!$A$1:$F$798,4,FALSE)</f>
        <v>SKS</v>
      </c>
      <c r="H75" s="49" t="str">
        <f>+VLOOKUP(E75,Participants!$A$1:$F$798,5,FALSE)</f>
        <v>F</v>
      </c>
      <c r="I75" s="49">
        <f>+VLOOKUP(E75,Participants!$A$1:$F$798,3,FALSE)</f>
        <v>8</v>
      </c>
      <c r="J75" s="49" t="str">
        <f>+VLOOKUP(E75,Participants!$A$1:$G$798,7,FALSE)</f>
        <v>VARSITY GIRLS</v>
      </c>
      <c r="K75" s="49">
        <f t="shared" si="3"/>
        <v>15</v>
      </c>
      <c r="L75" s="49"/>
    </row>
    <row r="76" spans="1:12" ht="14.25" customHeight="1" x14ac:dyDescent="0.35">
      <c r="A76" s="65" t="s">
        <v>690</v>
      </c>
      <c r="B76" s="33">
        <v>13</v>
      </c>
      <c r="C76" s="33">
        <v>35.799999999999997</v>
      </c>
      <c r="D76" s="33">
        <v>2</v>
      </c>
      <c r="E76" s="49">
        <v>770</v>
      </c>
      <c r="F76" s="49" t="str">
        <f>+VLOOKUP(E76,Participants!$A$1:$F$798,2,FALSE)</f>
        <v>McKenzie Grissom</v>
      </c>
      <c r="G76" s="49" t="str">
        <f>+VLOOKUP(E76,Participants!$A$1:$F$798,4,FALSE)</f>
        <v>CDP</v>
      </c>
      <c r="H76" s="49" t="str">
        <f>+VLOOKUP(E76,Participants!$A$1:$F$798,5,FALSE)</f>
        <v>F</v>
      </c>
      <c r="I76" s="49">
        <f>+VLOOKUP(E76,Participants!$A$1:$F$798,3,FALSE)</f>
        <v>8</v>
      </c>
      <c r="J76" s="49" t="str">
        <f>+VLOOKUP(E76,Participants!$A$1:$G$798,7,FALSE)</f>
        <v>VARSITY GIRLS</v>
      </c>
      <c r="K76" s="49">
        <f t="shared" si="3"/>
        <v>16</v>
      </c>
      <c r="L76" s="49"/>
    </row>
    <row r="77" spans="1:12" ht="14.25" customHeight="1" x14ac:dyDescent="0.35">
      <c r="A77" s="65" t="s">
        <v>690</v>
      </c>
      <c r="B77" s="33">
        <v>13</v>
      </c>
      <c r="C77" s="33">
        <v>37.03</v>
      </c>
      <c r="D77" s="33">
        <v>4</v>
      </c>
      <c r="E77" s="49">
        <v>810</v>
      </c>
      <c r="F77" s="49" t="str">
        <f>+VLOOKUP(E77,Participants!$A$1:$F$798,2,FALSE)</f>
        <v>Camila Hernandez</v>
      </c>
      <c r="G77" s="49" t="str">
        <f>+VLOOKUP(E77,Participants!$A$1:$F$798,4,FALSE)</f>
        <v>DMA</v>
      </c>
      <c r="H77" s="49" t="str">
        <f>+VLOOKUP(E77,Participants!$A$1:$F$798,5,FALSE)</f>
        <v>F</v>
      </c>
      <c r="I77" s="49">
        <f>+VLOOKUP(E77,Participants!$A$1:$F$798,3,FALSE)</f>
        <v>7</v>
      </c>
      <c r="J77" s="49" t="str">
        <f>+VLOOKUP(E77,Participants!$A$1:$G$798,7,FALSE)</f>
        <v>VARSITY GIRLS</v>
      </c>
      <c r="K77" s="49">
        <f t="shared" si="3"/>
        <v>17</v>
      </c>
      <c r="L77" s="49"/>
    </row>
    <row r="78" spans="1:12" ht="14.25" customHeight="1" x14ac:dyDescent="0.35">
      <c r="A78" s="65" t="s">
        <v>690</v>
      </c>
      <c r="B78" s="33">
        <v>11</v>
      </c>
      <c r="C78" s="33">
        <v>37.090000000000003</v>
      </c>
      <c r="D78" s="33">
        <v>6</v>
      </c>
      <c r="E78" s="49">
        <v>1551</v>
      </c>
      <c r="F78" s="49" t="str">
        <f>+VLOOKUP(E78,Participants!$A$1:$F$798,2,FALSE)</f>
        <v>Emma Morvay</v>
      </c>
      <c r="G78" s="49" t="str">
        <f>+VLOOKUP(E78,Participants!$A$1:$F$798,4,FALSE)</f>
        <v>SKS</v>
      </c>
      <c r="H78" s="49" t="str">
        <f>+VLOOKUP(E78,Participants!$A$1:$F$798,5,FALSE)</f>
        <v>F</v>
      </c>
      <c r="I78" s="49">
        <f>+VLOOKUP(E78,Participants!$A$1:$F$798,3,FALSE)</f>
        <v>7</v>
      </c>
      <c r="J78" s="49" t="str">
        <f>+VLOOKUP(E78,Participants!$A$1:$G$798,7,FALSE)</f>
        <v>VARSITY GIRLS</v>
      </c>
      <c r="K78" s="49">
        <f t="shared" si="3"/>
        <v>18</v>
      </c>
      <c r="L78" s="49"/>
    </row>
    <row r="79" spans="1:12" ht="14.25" customHeight="1" x14ac:dyDescent="0.35">
      <c r="A79" s="65" t="s">
        <v>690</v>
      </c>
      <c r="B79" s="33">
        <v>12</v>
      </c>
      <c r="C79" s="33">
        <v>37.14</v>
      </c>
      <c r="D79" s="33">
        <v>2</v>
      </c>
      <c r="E79" s="49">
        <v>1547</v>
      </c>
      <c r="F79" s="49" t="str">
        <f>+VLOOKUP(E79,Participants!$A$1:$F$798,2,FALSE)</f>
        <v>Allison Jones</v>
      </c>
      <c r="G79" s="49" t="str">
        <f>+VLOOKUP(E79,Participants!$A$1:$F$798,4,FALSE)</f>
        <v>SKS</v>
      </c>
      <c r="H79" s="49" t="str">
        <f>+VLOOKUP(E79,Participants!$A$1:$F$798,5,FALSE)</f>
        <v>F</v>
      </c>
      <c r="I79" s="49">
        <f>+VLOOKUP(E79,Participants!$A$1:$F$798,3,FALSE)</f>
        <v>7</v>
      </c>
      <c r="J79" s="49" t="str">
        <f>+VLOOKUP(E79,Participants!$A$1:$G$798,7,FALSE)</f>
        <v>VARSITY GIRLS</v>
      </c>
      <c r="K79" s="49">
        <f t="shared" si="3"/>
        <v>19</v>
      </c>
      <c r="L79" s="49"/>
    </row>
    <row r="80" spans="1:12" ht="14.25" customHeight="1" x14ac:dyDescent="0.35">
      <c r="A80" s="65" t="s">
        <v>690</v>
      </c>
      <c r="B80" s="33">
        <v>12</v>
      </c>
      <c r="C80" s="33">
        <v>37.61</v>
      </c>
      <c r="D80" s="33">
        <v>4</v>
      </c>
      <c r="E80" s="49">
        <v>1549</v>
      </c>
      <c r="F80" s="49" t="str">
        <f>+VLOOKUP(E80,Participants!$A$1:$F$798,2,FALSE)</f>
        <v>Olivia Menz</v>
      </c>
      <c r="G80" s="49" t="str">
        <f>+VLOOKUP(E80,Participants!$A$1:$F$798,4,FALSE)</f>
        <v>SKS</v>
      </c>
      <c r="H80" s="49" t="str">
        <f>+VLOOKUP(E80,Participants!$A$1:$F$798,5,FALSE)</f>
        <v>F</v>
      </c>
      <c r="I80" s="49">
        <f>+VLOOKUP(E80,Participants!$A$1:$F$798,3,FALSE)</f>
        <v>7</v>
      </c>
      <c r="J80" s="49" t="str">
        <f>+VLOOKUP(E80,Participants!$A$1:$G$798,7,FALSE)</f>
        <v>VARSITY GIRLS</v>
      </c>
      <c r="K80" s="49">
        <f t="shared" si="3"/>
        <v>20</v>
      </c>
      <c r="L80" s="49"/>
    </row>
    <row r="81" spans="1:26" ht="14.25" customHeight="1" x14ac:dyDescent="0.35">
      <c r="A81" s="65" t="s">
        <v>690</v>
      </c>
      <c r="B81" s="33">
        <v>11</v>
      </c>
      <c r="C81" s="33">
        <v>37.65</v>
      </c>
      <c r="D81" s="33">
        <v>1</v>
      </c>
      <c r="E81" s="49">
        <v>1237</v>
      </c>
      <c r="F81" s="49" t="str">
        <f>+VLOOKUP(E81,Participants!$A$1:$F$798,2,FALSE)</f>
        <v>Sophia DePascale</v>
      </c>
      <c r="G81" s="49" t="str">
        <f>+VLOOKUP(E81,Participants!$A$1:$F$798,4,FALSE)</f>
        <v>MQA</v>
      </c>
      <c r="H81" s="49" t="str">
        <f>+VLOOKUP(E81,Participants!$A$1:$F$798,5,FALSE)</f>
        <v>F</v>
      </c>
      <c r="I81" s="49">
        <f>+VLOOKUP(E81,Participants!$A$1:$F$798,3,FALSE)</f>
        <v>8</v>
      </c>
      <c r="J81" s="49" t="str">
        <f>+VLOOKUP(E81,Participants!$A$1:$G$798,7,FALSE)</f>
        <v>VARSITY GIRLS</v>
      </c>
      <c r="K81" s="49">
        <f t="shared" si="3"/>
        <v>21</v>
      </c>
      <c r="L81" s="49"/>
    </row>
    <row r="82" spans="1:26" ht="14.25" customHeight="1" x14ac:dyDescent="0.35">
      <c r="A82" s="65" t="s">
        <v>690</v>
      </c>
      <c r="B82" s="33">
        <v>13</v>
      </c>
      <c r="C82" s="33">
        <v>47.2</v>
      </c>
      <c r="D82" s="33">
        <v>1</v>
      </c>
      <c r="E82" s="49">
        <v>1541</v>
      </c>
      <c r="F82" s="49" t="str">
        <f>+VLOOKUP(E82,Participants!$A$1:$F$798,2,FALSE)</f>
        <v>Audrey Costigan</v>
      </c>
      <c r="G82" s="49" t="str">
        <f>+VLOOKUP(E82,Participants!$A$1:$F$798,4,FALSE)</f>
        <v>SKS</v>
      </c>
      <c r="H82" s="49" t="str">
        <f>+VLOOKUP(E82,Participants!$A$1:$F$798,5,FALSE)</f>
        <v>F</v>
      </c>
      <c r="I82" s="49">
        <f>+VLOOKUP(E82,Participants!$A$1:$F$798,3,FALSE)</f>
        <v>7</v>
      </c>
      <c r="J82" s="49" t="str">
        <f>+VLOOKUP(E82,Participants!$A$1:$G$798,7,FALSE)</f>
        <v>VARSITY GIRLS</v>
      </c>
      <c r="K82" s="49">
        <f t="shared" si="3"/>
        <v>22</v>
      </c>
      <c r="L82" s="49"/>
    </row>
    <row r="83" spans="1:26" ht="14.25" customHeight="1" x14ac:dyDescent="0.25">
      <c r="E83" s="29"/>
    </row>
    <row r="84" spans="1:26" ht="14.25" customHeight="1" x14ac:dyDescent="0.25">
      <c r="E84" s="29"/>
    </row>
    <row r="85" spans="1:26" ht="14.25" customHeight="1" x14ac:dyDescent="0.25">
      <c r="B85" s="38" t="s">
        <v>61</v>
      </c>
      <c r="C85" s="38" t="s">
        <v>23</v>
      </c>
      <c r="D85" s="38" t="s">
        <v>14</v>
      </c>
      <c r="E85" s="38" t="s">
        <v>21</v>
      </c>
      <c r="F85" s="38" t="s">
        <v>16</v>
      </c>
      <c r="G85" s="38" t="s">
        <v>30</v>
      </c>
      <c r="H85" s="38" t="s">
        <v>25</v>
      </c>
      <c r="I85" s="38" t="s">
        <v>257</v>
      </c>
      <c r="J85" s="38" t="s">
        <v>229</v>
      </c>
      <c r="K85" s="38" t="s">
        <v>36</v>
      </c>
      <c r="L85" s="38" t="s">
        <v>41</v>
      </c>
      <c r="M85" s="38" t="s">
        <v>63</v>
      </c>
      <c r="N85" s="38" t="s">
        <v>47</v>
      </c>
      <c r="O85" s="38" t="s">
        <v>55</v>
      </c>
      <c r="P85" s="38" t="s">
        <v>72</v>
      </c>
      <c r="Q85" s="38" t="s">
        <v>66</v>
      </c>
      <c r="R85" s="38" t="s">
        <v>347</v>
      </c>
      <c r="S85" s="38" t="s">
        <v>75</v>
      </c>
      <c r="T85" s="38" t="s">
        <v>78</v>
      </c>
      <c r="U85" s="38" t="s">
        <v>445</v>
      </c>
      <c r="V85" s="38" t="s">
        <v>653</v>
      </c>
      <c r="W85" s="38" t="s">
        <v>654</v>
      </c>
      <c r="X85" s="38" t="s">
        <v>588</v>
      </c>
      <c r="Y85" s="38" t="s">
        <v>50</v>
      </c>
      <c r="Z85" s="39" t="s">
        <v>655</v>
      </c>
    </row>
    <row r="86" spans="1:26" ht="14.25" customHeight="1" x14ac:dyDescent="0.25">
      <c r="A86" s="7" t="s">
        <v>57</v>
      </c>
      <c r="B86" s="7">
        <f t="shared" ref="B86:K89" si="4">+SUMIFS($L$2:$L$82,$J$2:$J$82,$A86,$G$2:$G$82,B$85)</f>
        <v>7</v>
      </c>
      <c r="C86" s="7">
        <f t="shared" si="4"/>
        <v>0</v>
      </c>
      <c r="D86" s="7">
        <f t="shared" si="4"/>
        <v>0</v>
      </c>
      <c r="E86" s="29">
        <f t="shared" si="4"/>
        <v>0</v>
      </c>
      <c r="F86" s="29">
        <f t="shared" si="4"/>
        <v>0</v>
      </c>
      <c r="G86" s="29">
        <f t="shared" si="4"/>
        <v>2</v>
      </c>
      <c r="H86" s="29">
        <f t="shared" si="4"/>
        <v>0</v>
      </c>
      <c r="I86" s="29">
        <f t="shared" si="4"/>
        <v>0</v>
      </c>
      <c r="J86" s="29">
        <f t="shared" si="4"/>
        <v>0</v>
      </c>
      <c r="K86" s="29">
        <f t="shared" si="4"/>
        <v>0</v>
      </c>
      <c r="L86" s="29">
        <f t="shared" ref="L86:Y89" si="5">+SUMIFS($L$2:$L$82,$J$2:$J$82,$A86,$G$2:$G$82,L$85)</f>
        <v>0</v>
      </c>
      <c r="M86" s="7">
        <f t="shared" si="5"/>
        <v>0</v>
      </c>
      <c r="N86" s="7">
        <f t="shared" si="5"/>
        <v>0</v>
      </c>
      <c r="O86" s="7">
        <f t="shared" si="5"/>
        <v>0</v>
      </c>
      <c r="P86" s="7">
        <f t="shared" si="5"/>
        <v>24</v>
      </c>
      <c r="Q86" s="7">
        <f t="shared" si="5"/>
        <v>0</v>
      </c>
      <c r="R86" s="7">
        <f t="shared" si="5"/>
        <v>0</v>
      </c>
      <c r="S86" s="7">
        <f t="shared" si="5"/>
        <v>0</v>
      </c>
      <c r="T86" s="7">
        <f t="shared" si="5"/>
        <v>0</v>
      </c>
      <c r="U86" s="7">
        <f t="shared" si="5"/>
        <v>6</v>
      </c>
      <c r="V86" s="7">
        <f t="shared" si="5"/>
        <v>0</v>
      </c>
      <c r="W86" s="7">
        <f t="shared" si="5"/>
        <v>0</v>
      </c>
      <c r="X86" s="7">
        <f t="shared" si="5"/>
        <v>0</v>
      </c>
      <c r="Y86" s="7">
        <f t="shared" si="5"/>
        <v>0</v>
      </c>
      <c r="Z86" s="7">
        <f>SUM(B86:Y86)</f>
        <v>39</v>
      </c>
    </row>
    <row r="87" spans="1:26" ht="14.25" customHeight="1" x14ac:dyDescent="0.25">
      <c r="A87" s="7" t="s">
        <v>53</v>
      </c>
      <c r="B87" s="7">
        <f t="shared" si="4"/>
        <v>3</v>
      </c>
      <c r="C87" s="7">
        <f t="shared" si="4"/>
        <v>0</v>
      </c>
      <c r="D87" s="7">
        <f t="shared" si="4"/>
        <v>0</v>
      </c>
      <c r="E87" s="29">
        <f t="shared" si="4"/>
        <v>0</v>
      </c>
      <c r="F87" s="29">
        <f t="shared" si="4"/>
        <v>0</v>
      </c>
      <c r="G87" s="29">
        <f t="shared" si="4"/>
        <v>0</v>
      </c>
      <c r="H87" s="29">
        <f t="shared" si="4"/>
        <v>1</v>
      </c>
      <c r="I87" s="29">
        <f t="shared" si="4"/>
        <v>2</v>
      </c>
      <c r="J87" s="29">
        <f t="shared" si="4"/>
        <v>0</v>
      </c>
      <c r="K87" s="29">
        <f t="shared" si="4"/>
        <v>6</v>
      </c>
      <c r="L87" s="29">
        <f t="shared" si="5"/>
        <v>0</v>
      </c>
      <c r="M87" s="7">
        <f t="shared" si="5"/>
        <v>0</v>
      </c>
      <c r="N87" s="7">
        <f t="shared" si="5"/>
        <v>5</v>
      </c>
      <c r="O87" s="7">
        <f t="shared" si="5"/>
        <v>0</v>
      </c>
      <c r="P87" s="7">
        <f t="shared" si="5"/>
        <v>0</v>
      </c>
      <c r="Q87" s="7">
        <f t="shared" si="5"/>
        <v>0</v>
      </c>
      <c r="R87" s="7">
        <f t="shared" si="5"/>
        <v>0</v>
      </c>
      <c r="S87" s="7">
        <f t="shared" si="5"/>
        <v>0</v>
      </c>
      <c r="T87" s="7">
        <f t="shared" si="5"/>
        <v>0</v>
      </c>
      <c r="U87" s="7">
        <f t="shared" si="5"/>
        <v>12</v>
      </c>
      <c r="V87" s="7">
        <f t="shared" si="5"/>
        <v>0</v>
      </c>
      <c r="W87" s="7">
        <f t="shared" si="5"/>
        <v>0</v>
      </c>
      <c r="X87" s="7">
        <f t="shared" si="5"/>
        <v>10</v>
      </c>
      <c r="Y87" s="7">
        <f t="shared" si="5"/>
        <v>0</v>
      </c>
      <c r="Z87" s="7">
        <f t="shared" ref="Z87:Z89" si="6">SUM(B87:Y87)</f>
        <v>39</v>
      </c>
    </row>
    <row r="88" spans="1:26" ht="14.25" customHeight="1" x14ac:dyDescent="0.25">
      <c r="A88" s="7" t="s">
        <v>149</v>
      </c>
      <c r="B88" s="7">
        <f t="shared" si="4"/>
        <v>5</v>
      </c>
      <c r="C88" s="7">
        <f t="shared" si="4"/>
        <v>0</v>
      </c>
      <c r="D88" s="7">
        <f t="shared" si="4"/>
        <v>0</v>
      </c>
      <c r="E88" s="29">
        <f t="shared" si="4"/>
        <v>0</v>
      </c>
      <c r="F88" s="29">
        <f t="shared" si="4"/>
        <v>0</v>
      </c>
      <c r="G88" s="29">
        <f t="shared" si="4"/>
        <v>19</v>
      </c>
      <c r="H88" s="29">
        <f t="shared" si="4"/>
        <v>0</v>
      </c>
      <c r="I88" s="29">
        <f t="shared" si="4"/>
        <v>0</v>
      </c>
      <c r="J88" s="29">
        <f t="shared" si="4"/>
        <v>0</v>
      </c>
      <c r="K88" s="29">
        <f t="shared" si="4"/>
        <v>12</v>
      </c>
      <c r="L88" s="29">
        <f t="shared" si="5"/>
        <v>0</v>
      </c>
      <c r="M88" s="7">
        <f t="shared" si="5"/>
        <v>0</v>
      </c>
      <c r="N88" s="7">
        <f t="shared" si="5"/>
        <v>0</v>
      </c>
      <c r="O88" s="7">
        <f t="shared" si="5"/>
        <v>0</v>
      </c>
      <c r="P88" s="7">
        <f t="shared" si="5"/>
        <v>0</v>
      </c>
      <c r="Q88" s="7">
        <f t="shared" si="5"/>
        <v>0</v>
      </c>
      <c r="R88" s="7">
        <f t="shared" si="5"/>
        <v>0</v>
      </c>
      <c r="S88" s="7">
        <f t="shared" si="5"/>
        <v>0</v>
      </c>
      <c r="T88" s="7">
        <f t="shared" si="5"/>
        <v>0</v>
      </c>
      <c r="U88" s="7">
        <f t="shared" si="5"/>
        <v>3</v>
      </c>
      <c r="V88" s="7">
        <f t="shared" si="5"/>
        <v>0</v>
      </c>
      <c r="W88" s="7">
        <f t="shared" si="5"/>
        <v>0</v>
      </c>
      <c r="X88" s="7">
        <f t="shared" si="5"/>
        <v>0</v>
      </c>
      <c r="Y88" s="7">
        <f t="shared" si="5"/>
        <v>0</v>
      </c>
      <c r="Z88" s="7">
        <f t="shared" si="6"/>
        <v>39</v>
      </c>
    </row>
    <row r="89" spans="1:26" ht="14.25" customHeight="1" x14ac:dyDescent="0.25">
      <c r="A89" s="7" t="s">
        <v>138</v>
      </c>
      <c r="B89" s="7">
        <f t="shared" si="4"/>
        <v>10</v>
      </c>
      <c r="C89" s="7">
        <f t="shared" si="4"/>
        <v>0</v>
      </c>
      <c r="D89" s="7">
        <f t="shared" si="4"/>
        <v>0</v>
      </c>
      <c r="E89" s="29">
        <f t="shared" si="4"/>
        <v>0</v>
      </c>
      <c r="F89" s="29">
        <f t="shared" si="4"/>
        <v>0</v>
      </c>
      <c r="G89" s="29">
        <f t="shared" si="4"/>
        <v>0</v>
      </c>
      <c r="H89" s="29">
        <f t="shared" si="4"/>
        <v>0</v>
      </c>
      <c r="I89" s="29">
        <f t="shared" si="4"/>
        <v>0</v>
      </c>
      <c r="J89" s="29">
        <f t="shared" si="4"/>
        <v>6</v>
      </c>
      <c r="K89" s="29">
        <f t="shared" si="4"/>
        <v>2</v>
      </c>
      <c r="L89" s="29">
        <f t="shared" si="5"/>
        <v>0</v>
      </c>
      <c r="M89" s="7">
        <f t="shared" si="5"/>
        <v>0</v>
      </c>
      <c r="N89" s="7">
        <f t="shared" si="5"/>
        <v>7</v>
      </c>
      <c r="O89" s="7">
        <f t="shared" si="5"/>
        <v>0</v>
      </c>
      <c r="P89" s="7">
        <f t="shared" si="5"/>
        <v>5</v>
      </c>
      <c r="Q89" s="7">
        <f t="shared" si="5"/>
        <v>0</v>
      </c>
      <c r="R89" s="7">
        <f t="shared" si="5"/>
        <v>0</v>
      </c>
      <c r="S89" s="7">
        <f t="shared" si="5"/>
        <v>0</v>
      </c>
      <c r="T89" s="7">
        <f t="shared" si="5"/>
        <v>0</v>
      </c>
      <c r="U89" s="7">
        <f t="shared" si="5"/>
        <v>9</v>
      </c>
      <c r="V89" s="7">
        <f t="shared" si="5"/>
        <v>0</v>
      </c>
      <c r="W89" s="7">
        <f t="shared" si="5"/>
        <v>0</v>
      </c>
      <c r="X89" s="7">
        <f t="shared" si="5"/>
        <v>0</v>
      </c>
      <c r="Y89" s="7">
        <f t="shared" si="5"/>
        <v>0</v>
      </c>
      <c r="Z89" s="7">
        <f t="shared" si="6"/>
        <v>39</v>
      </c>
    </row>
    <row r="90" spans="1:26" ht="15.75" customHeight="1" x14ac:dyDescent="0.25"/>
    <row r="91" spans="1:26" ht="15.75" customHeight="1" x14ac:dyDescent="0.25"/>
    <row r="92" spans="1:26" ht="15.75" customHeight="1" x14ac:dyDescent="0.25"/>
    <row r="93" spans="1:26" ht="15.75" customHeight="1" x14ac:dyDescent="0.25"/>
    <row r="94" spans="1:26" ht="15.75" customHeight="1" x14ac:dyDescent="0.25"/>
    <row r="95" spans="1:26" ht="15.75" customHeight="1" x14ac:dyDescent="0.25"/>
    <row r="96" spans="1:2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</sheetData>
  <sortState xmlns:xlrd2="http://schemas.microsoft.com/office/spreadsheetml/2017/richdata2" ref="A2:L82">
    <sortCondition ref="J2:J82"/>
    <sortCondition ref="C2:C82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Z963"/>
  <sheetViews>
    <sheetView workbookViewId="0">
      <pane ySplit="1" topLeftCell="A2" activePane="bottomLeft" state="frozen"/>
      <selection pane="bottomLeft" activeCell="Z20" sqref="Z20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12" ht="14.25" customHeight="1" x14ac:dyDescent="0.35">
      <c r="A1" s="62" t="s">
        <v>692</v>
      </c>
      <c r="B1" s="62" t="s">
        <v>646</v>
      </c>
      <c r="C1" s="62" t="s">
        <v>647</v>
      </c>
      <c r="D1" s="62" t="s">
        <v>648</v>
      </c>
      <c r="E1" s="62" t="s">
        <v>649</v>
      </c>
      <c r="F1" s="62" t="s">
        <v>1</v>
      </c>
      <c r="G1" s="62" t="s">
        <v>3</v>
      </c>
      <c r="H1" s="62" t="s">
        <v>650</v>
      </c>
      <c r="I1" s="62" t="s">
        <v>2</v>
      </c>
      <c r="J1" s="62" t="s">
        <v>5</v>
      </c>
      <c r="K1" s="62" t="s">
        <v>651</v>
      </c>
      <c r="L1" s="62" t="s">
        <v>652</v>
      </c>
    </row>
    <row r="2" spans="1:12" ht="14.25" customHeight="1" x14ac:dyDescent="0.35">
      <c r="A2" s="53" t="s">
        <v>693</v>
      </c>
      <c r="B2" s="33">
        <v>1</v>
      </c>
      <c r="C2" s="33" t="s">
        <v>792</v>
      </c>
      <c r="D2" s="50"/>
      <c r="E2" s="33">
        <v>634</v>
      </c>
      <c r="F2" s="10" t="str">
        <f>+VLOOKUP(E2,Participants!$A$1:$F$798,2,FALSE)</f>
        <v>Raylan Senft</v>
      </c>
      <c r="G2" s="10" t="str">
        <f>+VLOOKUP(E2,Participants!$A$1:$F$798,4,FALSE)</f>
        <v>BCS</v>
      </c>
      <c r="H2" s="10" t="str">
        <f>+VLOOKUP(E2,Participants!$A$1:$F$798,5,FALSE)</f>
        <v>M</v>
      </c>
      <c r="I2" s="10">
        <f>+VLOOKUP(E2,Participants!$A$1:$F$798,3,FALSE)</f>
        <v>6</v>
      </c>
      <c r="J2" s="10" t="str">
        <f>+VLOOKUP(E2,Participants!$A$1:$G$798,7,FALSE)</f>
        <v>JV BOYS</v>
      </c>
      <c r="K2" s="10">
        <v>1</v>
      </c>
      <c r="L2" s="10">
        <v>10</v>
      </c>
    </row>
    <row r="3" spans="1:12" ht="14.25" customHeight="1" x14ac:dyDescent="0.35">
      <c r="A3" s="53" t="s">
        <v>693</v>
      </c>
      <c r="B3" s="33">
        <v>1</v>
      </c>
      <c r="C3" s="33" t="s">
        <v>793</v>
      </c>
      <c r="D3" s="50"/>
      <c r="E3" s="33">
        <v>1490</v>
      </c>
      <c r="F3" s="10" t="str">
        <f>+VLOOKUP(E3,Participants!$A$1:$F$798,2,FALSE)</f>
        <v>Brendan Menz</v>
      </c>
      <c r="G3" s="10" t="str">
        <f>+VLOOKUP(E3,Participants!$A$1:$F$798,4,FALSE)</f>
        <v>SKS</v>
      </c>
      <c r="H3" s="10" t="str">
        <f>+VLOOKUP(E3,Participants!$A$1:$F$798,5,FALSE)</f>
        <v>M</v>
      </c>
      <c r="I3" s="10">
        <f>+VLOOKUP(E3,Participants!$A$1:$F$798,3,FALSE)</f>
        <v>5</v>
      </c>
      <c r="J3" s="10" t="str">
        <f>+VLOOKUP(E3,Participants!$A$1:$G$798,7,FALSE)</f>
        <v>JV BOYS</v>
      </c>
      <c r="K3" s="10">
        <v>2</v>
      </c>
      <c r="L3" s="10">
        <v>8</v>
      </c>
    </row>
    <row r="4" spans="1:12" ht="14.25" customHeight="1" x14ac:dyDescent="0.35">
      <c r="A4" s="53"/>
      <c r="B4" s="33"/>
      <c r="C4" s="33"/>
      <c r="D4" s="50"/>
      <c r="E4" s="33"/>
      <c r="F4" s="10"/>
      <c r="G4" s="10"/>
      <c r="H4" s="10"/>
      <c r="I4" s="10"/>
      <c r="J4" s="10"/>
      <c r="K4" s="10"/>
      <c r="L4" s="10"/>
    </row>
    <row r="5" spans="1:12" ht="14.25" customHeight="1" x14ac:dyDescent="0.35">
      <c r="A5" s="53" t="s">
        <v>693</v>
      </c>
      <c r="B5" s="33">
        <v>1</v>
      </c>
      <c r="C5" s="33" t="s">
        <v>788</v>
      </c>
      <c r="D5" s="50"/>
      <c r="E5" s="33">
        <v>1515</v>
      </c>
      <c r="F5" s="10" t="str">
        <f>+VLOOKUP(E5,Participants!$A$1:$F$798,2,FALSE)</f>
        <v>Brigid Baker</v>
      </c>
      <c r="G5" s="10" t="str">
        <f>+VLOOKUP(E5,Participants!$A$1:$F$798,4,FALSE)</f>
        <v>SKS</v>
      </c>
      <c r="H5" s="10" t="str">
        <f>+VLOOKUP(E5,Participants!$A$1:$F$798,5,FALSE)</f>
        <v>F</v>
      </c>
      <c r="I5" s="10">
        <f>+VLOOKUP(E5,Participants!$A$1:$F$798,3,FALSE)</f>
        <v>6</v>
      </c>
      <c r="J5" s="10" t="str">
        <f>+VLOOKUP(E5,Participants!$A$1:$G$798,7,FALSE)</f>
        <v>JV GIRLS</v>
      </c>
      <c r="K5" s="10">
        <v>1</v>
      </c>
      <c r="L5" s="10">
        <v>10</v>
      </c>
    </row>
    <row r="6" spans="1:12" ht="14.25" customHeight="1" x14ac:dyDescent="0.35">
      <c r="A6" s="53"/>
      <c r="B6" s="33"/>
      <c r="C6" s="33"/>
      <c r="D6" s="50"/>
      <c r="E6" s="33"/>
      <c r="F6" s="10"/>
      <c r="G6" s="10"/>
      <c r="H6" s="10"/>
      <c r="I6" s="10"/>
      <c r="J6" s="10"/>
      <c r="K6" s="10"/>
      <c r="L6" s="10"/>
    </row>
    <row r="7" spans="1:12" ht="14.25" customHeight="1" x14ac:dyDescent="0.35">
      <c r="A7" s="53" t="s">
        <v>693</v>
      </c>
      <c r="B7" s="33">
        <v>1</v>
      </c>
      <c r="C7" s="33" t="s">
        <v>789</v>
      </c>
      <c r="D7" s="50"/>
      <c r="E7" s="33">
        <v>382</v>
      </c>
      <c r="F7" s="10" t="str">
        <f>+VLOOKUP(E7,Participants!$A$1:$F$798,2,FALSE)</f>
        <v>Max Predis</v>
      </c>
      <c r="G7" s="10" t="str">
        <f>+VLOOKUP(E7,Participants!$A$1:$F$798,4,FALSE)</f>
        <v>AAP</v>
      </c>
      <c r="H7" s="10" t="str">
        <f>+VLOOKUP(E7,Participants!$A$1:$F$798,5,FALSE)</f>
        <v>M</v>
      </c>
      <c r="I7" s="10">
        <f>+VLOOKUP(E7,Participants!$A$1:$F$798,3,FALSE)</f>
        <v>7</v>
      </c>
      <c r="J7" s="10" t="str">
        <f>+VLOOKUP(E7,Participants!$A$1:$G$798,7,FALSE)</f>
        <v>VARSITY BOYS</v>
      </c>
      <c r="K7" s="10">
        <v>1</v>
      </c>
      <c r="L7" s="10">
        <v>10</v>
      </c>
    </row>
    <row r="8" spans="1:12" ht="14.25" customHeight="1" x14ac:dyDescent="0.35">
      <c r="A8" s="53" t="s">
        <v>693</v>
      </c>
      <c r="B8" s="33">
        <v>1</v>
      </c>
      <c r="C8" s="33" t="s">
        <v>791</v>
      </c>
      <c r="D8" s="50"/>
      <c r="E8" s="33">
        <v>1229</v>
      </c>
      <c r="F8" s="10" t="str">
        <f>+VLOOKUP(E8,Participants!$A$1:$F$798,2,FALSE)</f>
        <v>William Gibbons</v>
      </c>
      <c r="G8" s="10" t="str">
        <f>+VLOOKUP(E8,Participants!$A$1:$F$798,4,FALSE)</f>
        <v>MQA</v>
      </c>
      <c r="H8" s="10" t="str">
        <f>+VLOOKUP(E8,Participants!$A$1:$F$798,5,FALSE)</f>
        <v>M</v>
      </c>
      <c r="I8" s="10">
        <f>+VLOOKUP(E8,Participants!$A$1:$F$798,3,FALSE)</f>
        <v>7</v>
      </c>
      <c r="J8" s="10" t="str">
        <f>+VLOOKUP(E8,Participants!$A$1:$G$798,7,FALSE)</f>
        <v>VARSITY BOYS</v>
      </c>
      <c r="K8" s="10">
        <v>2</v>
      </c>
      <c r="L8" s="10">
        <v>8</v>
      </c>
    </row>
    <row r="9" spans="1:12" ht="14.25" customHeight="1" x14ac:dyDescent="0.35">
      <c r="A9" s="53" t="s">
        <v>693</v>
      </c>
      <c r="B9" s="33">
        <v>1</v>
      </c>
      <c r="C9" s="33" t="s">
        <v>794</v>
      </c>
      <c r="D9" s="50"/>
      <c r="E9" s="33">
        <v>1538</v>
      </c>
      <c r="F9" s="10" t="str">
        <f>+VLOOKUP(E9,Participants!$A$1:$F$798,2,FALSE)</f>
        <v>Gabriel Wohar</v>
      </c>
      <c r="G9" s="10" t="str">
        <f>+VLOOKUP(E9,Participants!$A$1:$F$798,4,FALSE)</f>
        <v>SKS</v>
      </c>
      <c r="H9" s="10" t="str">
        <f>+VLOOKUP(E9,Participants!$A$1:$F$798,5,FALSE)</f>
        <v>M</v>
      </c>
      <c r="I9" s="10">
        <f>+VLOOKUP(E9,Participants!$A$1:$F$798,3,FALSE)</f>
        <v>8</v>
      </c>
      <c r="J9" s="10" t="str">
        <f>+VLOOKUP(E9,Participants!$A$1:$G$798,7,FALSE)</f>
        <v>VARSITY BOYS</v>
      </c>
      <c r="K9" s="10">
        <v>3</v>
      </c>
      <c r="L9" s="10">
        <v>6</v>
      </c>
    </row>
    <row r="10" spans="1:12" ht="14.25" customHeight="1" x14ac:dyDescent="0.35">
      <c r="A10" s="53"/>
      <c r="B10" s="33"/>
      <c r="C10" s="33"/>
      <c r="D10" s="50"/>
      <c r="E10" s="33"/>
      <c r="F10" s="10"/>
      <c r="G10" s="10"/>
      <c r="H10" s="10"/>
      <c r="I10" s="10"/>
      <c r="J10" s="10"/>
      <c r="K10" s="10"/>
      <c r="L10" s="10"/>
    </row>
    <row r="11" spans="1:12" ht="14.25" customHeight="1" x14ac:dyDescent="0.35">
      <c r="A11" s="53" t="s">
        <v>693</v>
      </c>
      <c r="B11" s="33">
        <v>1</v>
      </c>
      <c r="C11" s="33" t="s">
        <v>790</v>
      </c>
      <c r="D11" s="50"/>
      <c r="E11" s="33">
        <v>1552</v>
      </c>
      <c r="F11" s="10" t="str">
        <f>+VLOOKUP(E11,Participants!$A$1:$F$798,2,FALSE)</f>
        <v>Nora Narwold</v>
      </c>
      <c r="G11" s="10" t="str">
        <f>+VLOOKUP(E11,Participants!$A$1:$F$798,4,FALSE)</f>
        <v>SKS</v>
      </c>
      <c r="H11" s="10" t="str">
        <f>+VLOOKUP(E11,Participants!$A$1:$F$798,5,FALSE)</f>
        <v>F</v>
      </c>
      <c r="I11" s="10">
        <f>+VLOOKUP(E11,Participants!$A$1:$F$798,3,FALSE)</f>
        <v>7</v>
      </c>
      <c r="J11" s="10" t="str">
        <f>+VLOOKUP(E11,Participants!$A$1:$G$798,7,FALSE)</f>
        <v>VARSITY GIRLS</v>
      </c>
      <c r="K11" s="10">
        <v>1</v>
      </c>
      <c r="L11" s="10">
        <v>10</v>
      </c>
    </row>
    <row r="12" spans="1:12" ht="14.25" customHeight="1" x14ac:dyDescent="0.35">
      <c r="A12" s="53" t="s">
        <v>693</v>
      </c>
      <c r="B12" s="33">
        <v>1</v>
      </c>
      <c r="C12" s="33" t="s">
        <v>795</v>
      </c>
      <c r="D12" s="50"/>
      <c r="E12" s="33">
        <v>1688</v>
      </c>
      <c r="F12" s="10" t="str">
        <f>+VLOOKUP(E12,Participants!$A$1:$F$798,2,FALSE)</f>
        <v>Chloe Boosel</v>
      </c>
      <c r="G12" s="10" t="str">
        <f>+VLOOKUP(E12,Participants!$A$1:$F$798,4,FALSE)</f>
        <v>STG</v>
      </c>
      <c r="H12" s="10" t="str">
        <f>+VLOOKUP(E12,Participants!$A$1:$F$798,5,FALSE)</f>
        <v>F</v>
      </c>
      <c r="I12" s="10">
        <f>+VLOOKUP(E12,Participants!$A$1:$F$798,3,FALSE)</f>
        <v>7</v>
      </c>
      <c r="J12" s="10" t="str">
        <f>+VLOOKUP(E12,Participants!$A$1:$G$798,7,FALSE)</f>
        <v>VARSITY GIRLS</v>
      </c>
      <c r="K12" s="10">
        <v>2</v>
      </c>
      <c r="L12" s="10">
        <v>8</v>
      </c>
    </row>
    <row r="13" spans="1:12" ht="14.25" customHeight="1" x14ac:dyDescent="0.35">
      <c r="A13" s="53" t="s">
        <v>693</v>
      </c>
      <c r="B13" s="33">
        <v>1</v>
      </c>
      <c r="C13" s="33" t="s">
        <v>796</v>
      </c>
      <c r="D13" s="50"/>
      <c r="E13" s="33">
        <v>1691</v>
      </c>
      <c r="F13" s="10" t="str">
        <f>+VLOOKUP(E13,Participants!$A$1:$F$798,2,FALSE)</f>
        <v>Olivia Clauss</v>
      </c>
      <c r="G13" s="10" t="str">
        <f>+VLOOKUP(E13,Participants!$A$1:$F$798,4,FALSE)</f>
        <v>STG</v>
      </c>
      <c r="H13" s="10" t="str">
        <f>+VLOOKUP(E13,Participants!$A$1:$F$798,5,FALSE)</f>
        <v>F</v>
      </c>
      <c r="I13" s="10">
        <f>+VLOOKUP(E13,Participants!$A$1:$F$798,3,FALSE)</f>
        <v>8</v>
      </c>
      <c r="J13" s="10" t="str">
        <f>+VLOOKUP(E13,Participants!$A$1:$G$798,7,FALSE)</f>
        <v>VARSITY GIRLS</v>
      </c>
      <c r="K13" s="10">
        <v>3</v>
      </c>
      <c r="L13" s="10">
        <v>6</v>
      </c>
    </row>
    <row r="14" spans="1:12" ht="14.25" customHeight="1" x14ac:dyDescent="0.25">
      <c r="B14" s="56"/>
      <c r="E14" s="37"/>
    </row>
    <row r="15" spans="1:12" ht="14.25" customHeight="1" x14ac:dyDescent="0.25">
      <c r="B15" s="56"/>
      <c r="E15" s="37"/>
    </row>
    <row r="16" spans="1:12" ht="14.25" customHeight="1" x14ac:dyDescent="0.25">
      <c r="B16" s="56"/>
      <c r="E16" s="37"/>
    </row>
    <row r="17" spans="1:26" ht="14.25" customHeight="1" x14ac:dyDescent="0.25">
      <c r="B17" s="56"/>
      <c r="E17" s="37"/>
    </row>
    <row r="18" spans="1:26" ht="14.25" customHeight="1" x14ac:dyDescent="0.25">
      <c r="B18" s="56"/>
      <c r="E18" s="37"/>
    </row>
    <row r="19" spans="1:26" ht="14.25" customHeight="1" x14ac:dyDescent="0.25">
      <c r="B19" s="38" t="s">
        <v>61</v>
      </c>
      <c r="C19" s="38" t="s">
        <v>23</v>
      </c>
      <c r="D19" s="38" t="s">
        <v>14</v>
      </c>
      <c r="E19" s="38" t="s">
        <v>21</v>
      </c>
      <c r="F19" s="38" t="s">
        <v>16</v>
      </c>
      <c r="G19" s="38" t="s">
        <v>30</v>
      </c>
      <c r="H19" s="38" t="s">
        <v>25</v>
      </c>
      <c r="I19" s="38" t="s">
        <v>257</v>
      </c>
      <c r="J19" s="38" t="s">
        <v>229</v>
      </c>
      <c r="K19" s="38" t="s">
        <v>36</v>
      </c>
      <c r="L19" s="38" t="s">
        <v>41</v>
      </c>
      <c r="M19" s="38" t="s">
        <v>63</v>
      </c>
      <c r="N19" s="38" t="s">
        <v>47</v>
      </c>
      <c r="O19" s="38" t="s">
        <v>55</v>
      </c>
      <c r="P19" s="38" t="s">
        <v>72</v>
      </c>
      <c r="Q19" s="38" t="s">
        <v>66</v>
      </c>
      <c r="R19" s="38" t="s">
        <v>347</v>
      </c>
      <c r="S19" s="38" t="s">
        <v>75</v>
      </c>
      <c r="T19" s="38" t="s">
        <v>78</v>
      </c>
      <c r="U19" s="38" t="s">
        <v>445</v>
      </c>
      <c r="V19" s="38" t="s">
        <v>653</v>
      </c>
      <c r="W19" s="38" t="s">
        <v>654</v>
      </c>
      <c r="X19" s="38" t="s">
        <v>588</v>
      </c>
      <c r="Y19" s="38" t="s">
        <v>50</v>
      </c>
      <c r="Z19" s="39" t="s">
        <v>655</v>
      </c>
    </row>
    <row r="20" spans="1:26" ht="14.25" customHeight="1" x14ac:dyDescent="0.25">
      <c r="A20" s="7" t="s">
        <v>57</v>
      </c>
      <c r="B20" s="7">
        <f t="shared" ref="B20:K23" si="0">+SUMIFS($L$2:$L$13,$J$2:$J$13,$A20,$G$2:$G$13,B$19)</f>
        <v>0</v>
      </c>
      <c r="C20" s="7">
        <f t="shared" si="0"/>
        <v>0</v>
      </c>
      <c r="D20" s="7">
        <f t="shared" si="0"/>
        <v>0</v>
      </c>
      <c r="E20" s="7">
        <f t="shared" si="0"/>
        <v>0</v>
      </c>
      <c r="F20" s="7">
        <f t="shared" si="0"/>
        <v>0</v>
      </c>
      <c r="G20" s="7">
        <f t="shared" si="0"/>
        <v>0</v>
      </c>
      <c r="H20" s="7">
        <f t="shared" si="0"/>
        <v>0</v>
      </c>
      <c r="I20" s="7">
        <f t="shared" si="0"/>
        <v>0</v>
      </c>
      <c r="J20" s="7">
        <f t="shared" si="0"/>
        <v>0</v>
      </c>
      <c r="K20" s="7">
        <f t="shared" si="0"/>
        <v>0</v>
      </c>
      <c r="L20" s="7">
        <f t="shared" ref="L20:Y23" si="1">+SUMIFS($L$2:$L$13,$J$2:$J$13,$A20,$G$2:$G$13,L$19)</f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7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10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7">
        <f t="shared" si="1"/>
        <v>0</v>
      </c>
      <c r="Z20" s="7">
        <f>SUM(B20:Y20)</f>
        <v>10</v>
      </c>
    </row>
    <row r="21" spans="1:26" ht="14.25" customHeight="1" x14ac:dyDescent="0.25">
      <c r="A21" s="7" t="s">
        <v>53</v>
      </c>
      <c r="B21" s="7">
        <f t="shared" si="0"/>
        <v>0</v>
      </c>
      <c r="C21" s="7">
        <f t="shared" si="0"/>
        <v>0</v>
      </c>
      <c r="D21" s="7">
        <f t="shared" si="0"/>
        <v>0</v>
      </c>
      <c r="E21" s="7">
        <f t="shared" si="0"/>
        <v>0</v>
      </c>
      <c r="F21" s="7">
        <f t="shared" si="0"/>
        <v>0</v>
      </c>
      <c r="G21" s="7">
        <f t="shared" si="0"/>
        <v>0</v>
      </c>
      <c r="H21" s="7">
        <f t="shared" si="0"/>
        <v>10</v>
      </c>
      <c r="I21" s="7">
        <f t="shared" si="0"/>
        <v>0</v>
      </c>
      <c r="J21" s="7">
        <f t="shared" si="0"/>
        <v>0</v>
      </c>
      <c r="K21" s="7">
        <f t="shared" si="0"/>
        <v>0</v>
      </c>
      <c r="L21" s="7">
        <f t="shared" si="1"/>
        <v>0</v>
      </c>
      <c r="M21" s="7">
        <f t="shared" si="1"/>
        <v>0</v>
      </c>
      <c r="N21" s="7">
        <f t="shared" si="1"/>
        <v>0</v>
      </c>
      <c r="O21" s="7">
        <f t="shared" si="1"/>
        <v>0</v>
      </c>
      <c r="P21" s="7">
        <f t="shared" si="1"/>
        <v>0</v>
      </c>
      <c r="Q21" s="7">
        <f t="shared" si="1"/>
        <v>0</v>
      </c>
      <c r="R21" s="7">
        <f t="shared" si="1"/>
        <v>0</v>
      </c>
      <c r="S21" s="7">
        <f t="shared" si="1"/>
        <v>0</v>
      </c>
      <c r="T21" s="7">
        <f t="shared" si="1"/>
        <v>0</v>
      </c>
      <c r="U21" s="7">
        <f t="shared" si="1"/>
        <v>8</v>
      </c>
      <c r="V21" s="7">
        <f t="shared" si="1"/>
        <v>0</v>
      </c>
      <c r="W21" s="7">
        <f t="shared" si="1"/>
        <v>0</v>
      </c>
      <c r="X21" s="7">
        <f t="shared" si="1"/>
        <v>0</v>
      </c>
      <c r="Y21" s="7">
        <f t="shared" si="1"/>
        <v>0</v>
      </c>
      <c r="Z21" s="7">
        <f t="shared" ref="Z21:Z23" si="2">SUM(B21:Y21)</f>
        <v>18</v>
      </c>
    </row>
    <row r="22" spans="1:26" ht="14.25" customHeight="1" x14ac:dyDescent="0.25">
      <c r="A22" s="7" t="s">
        <v>149</v>
      </c>
      <c r="B22" s="7">
        <f t="shared" si="0"/>
        <v>0</v>
      </c>
      <c r="C22" s="7">
        <f t="shared" si="0"/>
        <v>0</v>
      </c>
      <c r="D22" s="7">
        <f t="shared" si="0"/>
        <v>0</v>
      </c>
      <c r="E22" s="7">
        <f t="shared" si="0"/>
        <v>0</v>
      </c>
      <c r="F22" s="7">
        <f t="shared" si="0"/>
        <v>0</v>
      </c>
      <c r="G22" s="7">
        <f t="shared" si="0"/>
        <v>0</v>
      </c>
      <c r="H22" s="7">
        <f t="shared" si="0"/>
        <v>0</v>
      </c>
      <c r="I22" s="7">
        <f t="shared" si="0"/>
        <v>0</v>
      </c>
      <c r="J22" s="7">
        <f t="shared" si="0"/>
        <v>0</v>
      </c>
      <c r="K22" s="7">
        <f t="shared" si="0"/>
        <v>0</v>
      </c>
      <c r="L22" s="7">
        <f t="shared" si="1"/>
        <v>0</v>
      </c>
      <c r="M22" s="7">
        <f t="shared" si="1"/>
        <v>0</v>
      </c>
      <c r="N22" s="7">
        <f t="shared" si="1"/>
        <v>0</v>
      </c>
      <c r="O22" s="7">
        <f t="shared" si="1"/>
        <v>0</v>
      </c>
      <c r="P22" s="7">
        <f t="shared" si="1"/>
        <v>0</v>
      </c>
      <c r="Q22" s="7">
        <f t="shared" si="1"/>
        <v>0</v>
      </c>
      <c r="R22" s="7">
        <f t="shared" si="1"/>
        <v>0</v>
      </c>
      <c r="S22" s="7">
        <f t="shared" si="1"/>
        <v>0</v>
      </c>
      <c r="T22" s="7">
        <f t="shared" si="1"/>
        <v>0</v>
      </c>
      <c r="U22" s="7">
        <f t="shared" si="1"/>
        <v>10</v>
      </c>
      <c r="V22" s="7">
        <f t="shared" si="1"/>
        <v>0</v>
      </c>
      <c r="W22" s="7">
        <f t="shared" si="1"/>
        <v>0</v>
      </c>
      <c r="X22" s="7">
        <f t="shared" si="1"/>
        <v>14</v>
      </c>
      <c r="Y22" s="7">
        <f t="shared" si="1"/>
        <v>0</v>
      </c>
      <c r="Z22" s="7">
        <f t="shared" si="2"/>
        <v>24</v>
      </c>
    </row>
    <row r="23" spans="1:26" ht="14.25" customHeight="1" x14ac:dyDescent="0.25">
      <c r="A23" s="7" t="s">
        <v>138</v>
      </c>
      <c r="B23" s="7">
        <f t="shared" si="0"/>
        <v>10</v>
      </c>
      <c r="C23" s="7">
        <f t="shared" si="0"/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  <c r="H23" s="7">
        <f t="shared" si="0"/>
        <v>0</v>
      </c>
      <c r="I23" s="7">
        <f t="shared" si="0"/>
        <v>0</v>
      </c>
      <c r="J23" s="7">
        <f t="shared" si="0"/>
        <v>0</v>
      </c>
      <c r="K23" s="7">
        <f t="shared" si="0"/>
        <v>0</v>
      </c>
      <c r="L23" s="7">
        <f t="shared" si="1"/>
        <v>0</v>
      </c>
      <c r="M23" s="7">
        <f t="shared" si="1"/>
        <v>0</v>
      </c>
      <c r="N23" s="7">
        <f t="shared" si="1"/>
        <v>0</v>
      </c>
      <c r="O23" s="7">
        <f t="shared" si="1"/>
        <v>0</v>
      </c>
      <c r="P23" s="7">
        <f t="shared" si="1"/>
        <v>8</v>
      </c>
      <c r="Q23" s="7">
        <f t="shared" si="1"/>
        <v>0</v>
      </c>
      <c r="R23" s="7">
        <f t="shared" si="1"/>
        <v>0</v>
      </c>
      <c r="S23" s="7">
        <f t="shared" si="1"/>
        <v>0</v>
      </c>
      <c r="T23" s="7">
        <f t="shared" si="1"/>
        <v>0</v>
      </c>
      <c r="U23" s="7">
        <f t="shared" si="1"/>
        <v>6</v>
      </c>
      <c r="V23" s="7">
        <f t="shared" si="1"/>
        <v>0</v>
      </c>
      <c r="W23" s="7">
        <f t="shared" si="1"/>
        <v>0</v>
      </c>
      <c r="X23" s="7">
        <f t="shared" si="1"/>
        <v>0</v>
      </c>
      <c r="Y23" s="7">
        <f t="shared" si="1"/>
        <v>0</v>
      </c>
      <c r="Z23" s="7">
        <f t="shared" si="2"/>
        <v>24</v>
      </c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spans="1:24" ht="15.75" customHeight="1" x14ac:dyDescent="0.25"/>
    <row r="162" spans="1:24" ht="15.75" customHeight="1" x14ac:dyDescent="0.25"/>
    <row r="163" spans="1:24" ht="15.75" customHeight="1" x14ac:dyDescent="0.25"/>
    <row r="164" spans="1:24" ht="15.75" customHeight="1" x14ac:dyDescent="0.25"/>
    <row r="165" spans="1:24" ht="15.75" customHeight="1" x14ac:dyDescent="0.25"/>
    <row r="166" spans="1:24" ht="15.75" customHeight="1" x14ac:dyDescent="0.25"/>
    <row r="167" spans="1:24" ht="15.75" customHeight="1" x14ac:dyDescent="0.25"/>
    <row r="168" spans="1:24" ht="15.75" customHeight="1" x14ac:dyDescent="0.25"/>
    <row r="169" spans="1:24" ht="15.75" customHeight="1" x14ac:dyDescent="0.25"/>
    <row r="170" spans="1:24" ht="15.75" customHeight="1" x14ac:dyDescent="0.25"/>
    <row r="171" spans="1:24" ht="15.75" customHeight="1" x14ac:dyDescent="0.25"/>
    <row r="172" spans="1:24" ht="15.75" customHeight="1" x14ac:dyDescent="0.25"/>
    <row r="173" spans="1:24" ht="14.25" customHeight="1" x14ac:dyDescent="0.25">
      <c r="B173" s="39" t="s">
        <v>8</v>
      </c>
      <c r="C173" s="39" t="s">
        <v>667</v>
      </c>
      <c r="D173" s="39" t="s">
        <v>55</v>
      </c>
      <c r="E173" s="55" t="s">
        <v>69</v>
      </c>
      <c r="F173" s="39" t="s">
        <v>668</v>
      </c>
      <c r="G173" s="39" t="s">
        <v>669</v>
      </c>
      <c r="H173" s="39" t="s">
        <v>670</v>
      </c>
      <c r="I173" s="39" t="s">
        <v>671</v>
      </c>
      <c r="J173" s="39" t="s">
        <v>672</v>
      </c>
      <c r="K173" s="39" t="s">
        <v>673</v>
      </c>
      <c r="L173" s="39" t="s">
        <v>674</v>
      </c>
      <c r="M173" s="39" t="s">
        <v>675</v>
      </c>
      <c r="N173" s="39" t="s">
        <v>676</v>
      </c>
      <c r="O173" s="39" t="s">
        <v>44</v>
      </c>
      <c r="P173" s="39" t="s">
        <v>677</v>
      </c>
      <c r="Q173" s="39" t="s">
        <v>59</v>
      </c>
      <c r="R173" s="39" t="s">
        <v>87</v>
      </c>
      <c r="S173" s="39" t="s">
        <v>678</v>
      </c>
      <c r="T173" s="39" t="s">
        <v>679</v>
      </c>
      <c r="U173" s="39" t="s">
        <v>680</v>
      </c>
      <c r="V173" s="39" t="s">
        <v>681</v>
      </c>
      <c r="W173" s="39"/>
      <c r="X173" s="39" t="s">
        <v>682</v>
      </c>
    </row>
    <row r="174" spans="1:24" ht="14.25" customHeight="1" x14ac:dyDescent="0.25">
      <c r="A174" s="7" t="s">
        <v>683</v>
      </c>
      <c r="B174" s="56" t="e">
        <f t="shared" ref="B174:V174" si="3">+SUMIF(#REF!,B$173,#REF!)</f>
        <v>#REF!</v>
      </c>
      <c r="C174" s="7" t="e">
        <f t="shared" si="3"/>
        <v>#REF!</v>
      </c>
      <c r="D174" s="7" t="e">
        <f t="shared" si="3"/>
        <v>#REF!</v>
      </c>
      <c r="E174" s="7" t="e">
        <f t="shared" si="3"/>
        <v>#REF!</v>
      </c>
      <c r="F174" s="7" t="e">
        <f t="shared" si="3"/>
        <v>#REF!</v>
      </c>
      <c r="G174" s="7" t="e">
        <f t="shared" si="3"/>
        <v>#REF!</v>
      </c>
      <c r="H174" s="7" t="e">
        <f t="shared" si="3"/>
        <v>#REF!</v>
      </c>
      <c r="I174" s="7" t="e">
        <f t="shared" si="3"/>
        <v>#REF!</v>
      </c>
      <c r="J174" s="7" t="e">
        <f t="shared" si="3"/>
        <v>#REF!</v>
      </c>
      <c r="K174" s="7" t="e">
        <f t="shared" si="3"/>
        <v>#REF!</v>
      </c>
      <c r="L174" s="7" t="e">
        <f t="shared" si="3"/>
        <v>#REF!</v>
      </c>
      <c r="M174" s="7" t="e">
        <f t="shared" si="3"/>
        <v>#REF!</v>
      </c>
      <c r="N174" s="7" t="e">
        <f t="shared" si="3"/>
        <v>#REF!</v>
      </c>
      <c r="O174" s="7" t="e">
        <f t="shared" si="3"/>
        <v>#REF!</v>
      </c>
      <c r="P174" s="7" t="e">
        <f t="shared" si="3"/>
        <v>#REF!</v>
      </c>
      <c r="Q174" s="7" t="e">
        <f t="shared" si="3"/>
        <v>#REF!</v>
      </c>
      <c r="R174" s="7" t="e">
        <f t="shared" si="3"/>
        <v>#REF!</v>
      </c>
      <c r="S174" s="7" t="e">
        <f t="shared" si="3"/>
        <v>#REF!</v>
      </c>
      <c r="T174" s="7" t="e">
        <f t="shared" si="3"/>
        <v>#REF!</v>
      </c>
      <c r="U174" s="7" t="e">
        <f t="shared" si="3"/>
        <v>#REF!</v>
      </c>
      <c r="V174" s="7" t="e">
        <f t="shared" si="3"/>
        <v>#REF!</v>
      </c>
      <c r="W174" s="7"/>
      <c r="X174" s="7" t="e">
        <f>+SUMIF(#REF!,X$173,#REF!)</f>
        <v>#REF!</v>
      </c>
    </row>
    <row r="175" spans="1:24" ht="14.25" customHeight="1" x14ac:dyDescent="0.25">
      <c r="A175" s="7" t="s">
        <v>684</v>
      </c>
      <c r="B175" s="56">
        <f t="shared" ref="B175:V175" si="4">+SUMIF($G$2:$G$11,B$173,$L$2:$L$11)</f>
        <v>0</v>
      </c>
      <c r="C175" s="7">
        <f t="shared" si="4"/>
        <v>0</v>
      </c>
      <c r="D175" s="7">
        <f t="shared" si="4"/>
        <v>0</v>
      </c>
      <c r="E175" s="7">
        <f t="shared" si="4"/>
        <v>0</v>
      </c>
      <c r="F175" s="7">
        <f t="shared" si="4"/>
        <v>0</v>
      </c>
      <c r="G175" s="7">
        <f t="shared" si="4"/>
        <v>0</v>
      </c>
      <c r="H175" s="7">
        <f t="shared" si="4"/>
        <v>0</v>
      </c>
      <c r="I175" s="7">
        <f t="shared" si="4"/>
        <v>0</v>
      </c>
      <c r="J175" s="7">
        <f t="shared" si="4"/>
        <v>0</v>
      </c>
      <c r="K175" s="7">
        <f t="shared" si="4"/>
        <v>0</v>
      </c>
      <c r="L175" s="7">
        <f t="shared" si="4"/>
        <v>0</v>
      </c>
      <c r="M175" s="7">
        <f t="shared" si="4"/>
        <v>0</v>
      </c>
      <c r="N175" s="7">
        <f t="shared" si="4"/>
        <v>0</v>
      </c>
      <c r="O175" s="7">
        <f t="shared" si="4"/>
        <v>0</v>
      </c>
      <c r="P175" s="7">
        <f t="shared" si="4"/>
        <v>0</v>
      </c>
      <c r="Q175" s="7">
        <f t="shared" si="4"/>
        <v>0</v>
      </c>
      <c r="R175" s="7">
        <f t="shared" si="4"/>
        <v>0</v>
      </c>
      <c r="S175" s="7">
        <f t="shared" si="4"/>
        <v>0</v>
      </c>
      <c r="T175" s="7">
        <f t="shared" si="4"/>
        <v>0</v>
      </c>
      <c r="U175" s="7">
        <f t="shared" si="4"/>
        <v>0</v>
      </c>
      <c r="V175" s="7">
        <f t="shared" si="4"/>
        <v>0</v>
      </c>
      <c r="W175" s="7"/>
      <c r="X175" s="7">
        <f>+SUMIF($G$2:$G$11,X$173,$L$2:$L$11)</f>
        <v>0</v>
      </c>
    </row>
    <row r="176" spans="1:24" ht="14.25" customHeight="1" x14ac:dyDescent="0.25">
      <c r="A176" s="7" t="s">
        <v>685</v>
      </c>
      <c r="B176" s="56" t="e">
        <f t="shared" ref="B176:V176" si="5">+SUMIF(#REF!,B$173,#REF!)</f>
        <v>#REF!</v>
      </c>
      <c r="C176" s="7" t="e">
        <f t="shared" si="5"/>
        <v>#REF!</v>
      </c>
      <c r="D176" s="7" t="e">
        <f t="shared" si="5"/>
        <v>#REF!</v>
      </c>
      <c r="E176" s="7" t="e">
        <f t="shared" si="5"/>
        <v>#REF!</v>
      </c>
      <c r="F176" s="7" t="e">
        <f t="shared" si="5"/>
        <v>#REF!</v>
      </c>
      <c r="G176" s="7" t="e">
        <f t="shared" si="5"/>
        <v>#REF!</v>
      </c>
      <c r="H176" s="7" t="e">
        <f t="shared" si="5"/>
        <v>#REF!</v>
      </c>
      <c r="I176" s="7" t="e">
        <f t="shared" si="5"/>
        <v>#REF!</v>
      </c>
      <c r="J176" s="7" t="e">
        <f t="shared" si="5"/>
        <v>#REF!</v>
      </c>
      <c r="K176" s="7" t="e">
        <f t="shared" si="5"/>
        <v>#REF!</v>
      </c>
      <c r="L176" s="7" t="e">
        <f t="shared" si="5"/>
        <v>#REF!</v>
      </c>
      <c r="M176" s="7" t="e">
        <f t="shared" si="5"/>
        <v>#REF!</v>
      </c>
      <c r="N176" s="7" t="e">
        <f t="shared" si="5"/>
        <v>#REF!</v>
      </c>
      <c r="O176" s="7" t="e">
        <f t="shared" si="5"/>
        <v>#REF!</v>
      </c>
      <c r="P176" s="7" t="e">
        <f t="shared" si="5"/>
        <v>#REF!</v>
      </c>
      <c r="Q176" s="7" t="e">
        <f t="shared" si="5"/>
        <v>#REF!</v>
      </c>
      <c r="R176" s="7" t="e">
        <f t="shared" si="5"/>
        <v>#REF!</v>
      </c>
      <c r="S176" s="7" t="e">
        <f t="shared" si="5"/>
        <v>#REF!</v>
      </c>
      <c r="T176" s="7" t="e">
        <f t="shared" si="5"/>
        <v>#REF!</v>
      </c>
      <c r="U176" s="7" t="e">
        <f t="shared" si="5"/>
        <v>#REF!</v>
      </c>
      <c r="V176" s="7" t="e">
        <f t="shared" si="5"/>
        <v>#REF!</v>
      </c>
      <c r="W176" s="7"/>
      <c r="X176" s="7" t="e">
        <f>+SUMIF(#REF!,X$173,#REF!)</f>
        <v>#REF!</v>
      </c>
    </row>
    <row r="177" spans="1:24" ht="14.25" customHeight="1" x14ac:dyDescent="0.25">
      <c r="A177" s="7" t="s">
        <v>686</v>
      </c>
      <c r="B177" s="56">
        <f t="shared" ref="B177:V177" si="6">+SUMIF($G$12:$G$13,B$173,$L$12:$L$13)</f>
        <v>0</v>
      </c>
      <c r="C177" s="7">
        <f t="shared" si="6"/>
        <v>0</v>
      </c>
      <c r="D177" s="7">
        <f t="shared" si="6"/>
        <v>0</v>
      </c>
      <c r="E177" s="7">
        <f t="shared" si="6"/>
        <v>0</v>
      </c>
      <c r="F177" s="7">
        <f t="shared" si="6"/>
        <v>0</v>
      </c>
      <c r="G177" s="7">
        <f t="shared" si="6"/>
        <v>0</v>
      </c>
      <c r="H177" s="7">
        <f t="shared" si="6"/>
        <v>0</v>
      </c>
      <c r="I177" s="7">
        <f t="shared" si="6"/>
        <v>0</v>
      </c>
      <c r="J177" s="7">
        <f t="shared" si="6"/>
        <v>0</v>
      </c>
      <c r="K177" s="7">
        <f t="shared" si="6"/>
        <v>0</v>
      </c>
      <c r="L177" s="7">
        <f t="shared" si="6"/>
        <v>0</v>
      </c>
      <c r="M177" s="7">
        <f t="shared" si="6"/>
        <v>0</v>
      </c>
      <c r="N177" s="7">
        <f t="shared" si="6"/>
        <v>0</v>
      </c>
      <c r="O177" s="7">
        <f t="shared" si="6"/>
        <v>0</v>
      </c>
      <c r="P177" s="7">
        <f t="shared" si="6"/>
        <v>0</v>
      </c>
      <c r="Q177" s="7">
        <f t="shared" si="6"/>
        <v>0</v>
      </c>
      <c r="R177" s="7">
        <f t="shared" si="6"/>
        <v>0</v>
      </c>
      <c r="S177" s="7">
        <f t="shared" si="6"/>
        <v>0</v>
      </c>
      <c r="T177" s="7">
        <f t="shared" si="6"/>
        <v>0</v>
      </c>
      <c r="U177" s="7">
        <f t="shared" si="6"/>
        <v>0</v>
      </c>
      <c r="V177" s="7">
        <f t="shared" si="6"/>
        <v>0</v>
      </c>
      <c r="W177" s="7"/>
      <c r="X177" s="7">
        <f>+SUMIF($G$12:$G$13,X$173,$L$12:$L$13)</f>
        <v>0</v>
      </c>
    </row>
    <row r="178" spans="1:24" ht="14.25" customHeight="1" x14ac:dyDescent="0.25">
      <c r="A178" s="7" t="s">
        <v>655</v>
      </c>
      <c r="B178" s="56" t="e">
        <f t="shared" ref="B178:V178" si="7">SUM(B174:B177)</f>
        <v>#REF!</v>
      </c>
      <c r="C178" s="7" t="e">
        <f t="shared" si="7"/>
        <v>#REF!</v>
      </c>
      <c r="D178" s="7" t="e">
        <f t="shared" si="7"/>
        <v>#REF!</v>
      </c>
      <c r="E178" s="7" t="e">
        <f t="shared" si="7"/>
        <v>#REF!</v>
      </c>
      <c r="F178" s="7" t="e">
        <f t="shared" si="7"/>
        <v>#REF!</v>
      </c>
      <c r="G178" s="7" t="e">
        <f t="shared" si="7"/>
        <v>#REF!</v>
      </c>
      <c r="H178" s="7" t="e">
        <f t="shared" si="7"/>
        <v>#REF!</v>
      </c>
      <c r="I178" s="7" t="e">
        <f t="shared" si="7"/>
        <v>#REF!</v>
      </c>
      <c r="J178" s="7" t="e">
        <f t="shared" si="7"/>
        <v>#REF!</v>
      </c>
      <c r="K178" s="7" t="e">
        <f t="shared" si="7"/>
        <v>#REF!</v>
      </c>
      <c r="L178" s="7" t="e">
        <f t="shared" si="7"/>
        <v>#REF!</v>
      </c>
      <c r="M178" s="7" t="e">
        <f t="shared" si="7"/>
        <v>#REF!</v>
      </c>
      <c r="N178" s="7" t="e">
        <f t="shared" si="7"/>
        <v>#REF!</v>
      </c>
      <c r="O178" s="7" t="e">
        <f t="shared" si="7"/>
        <v>#REF!</v>
      </c>
      <c r="P178" s="7" t="e">
        <f t="shared" si="7"/>
        <v>#REF!</v>
      </c>
      <c r="Q178" s="7" t="e">
        <f t="shared" si="7"/>
        <v>#REF!</v>
      </c>
      <c r="R178" s="7" t="e">
        <f t="shared" si="7"/>
        <v>#REF!</v>
      </c>
      <c r="S178" s="7" t="e">
        <f t="shared" si="7"/>
        <v>#REF!</v>
      </c>
      <c r="T178" s="7" t="e">
        <f t="shared" si="7"/>
        <v>#REF!</v>
      </c>
      <c r="U178" s="7" t="e">
        <f t="shared" si="7"/>
        <v>#REF!</v>
      </c>
      <c r="V178" s="7" t="e">
        <f t="shared" si="7"/>
        <v>#REF!</v>
      </c>
      <c r="W178" s="7"/>
      <c r="X178" s="7" t="e">
        <f>SUM(X174:X177)</f>
        <v>#REF!</v>
      </c>
    </row>
    <row r="179" spans="1:24" ht="15.75" customHeight="1" x14ac:dyDescent="0.25"/>
    <row r="180" spans="1:24" ht="15.75" customHeight="1" x14ac:dyDescent="0.25"/>
    <row r="181" spans="1:24" ht="15.75" customHeight="1" x14ac:dyDescent="0.25"/>
    <row r="182" spans="1:24" ht="15.75" customHeight="1" x14ac:dyDescent="0.25"/>
    <row r="183" spans="1:24" ht="15.75" customHeight="1" x14ac:dyDescent="0.25"/>
    <row r="184" spans="1:24" ht="15.75" customHeight="1" x14ac:dyDescent="0.25"/>
    <row r="185" spans="1:24" ht="15.75" customHeight="1" x14ac:dyDescent="0.25"/>
    <row r="186" spans="1:24" ht="15.75" customHeight="1" x14ac:dyDescent="0.25"/>
    <row r="187" spans="1:24" ht="15.75" customHeight="1" x14ac:dyDescent="0.25"/>
    <row r="188" spans="1:24" ht="15.75" customHeight="1" x14ac:dyDescent="0.25"/>
    <row r="189" spans="1:24" ht="15.75" customHeight="1" x14ac:dyDescent="0.25"/>
    <row r="190" spans="1:24" ht="15.75" customHeight="1" x14ac:dyDescent="0.25"/>
    <row r="191" spans="1:24" ht="15.75" customHeight="1" x14ac:dyDescent="0.25"/>
    <row r="192" spans="1:24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</sheetData>
  <sortState xmlns:xlrd2="http://schemas.microsoft.com/office/spreadsheetml/2017/richdata2" ref="A2:L13">
    <sortCondition ref="J2:J13"/>
    <sortCondition ref="C2:C13"/>
  </sortState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Z960"/>
  <sheetViews>
    <sheetView workbookViewId="0">
      <pane ySplit="2" topLeftCell="A3" activePane="bottomLeft" state="frozen"/>
      <selection pane="bottomLeft" activeCell="F1" sqref="F1:F1048576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style="97" customWidth="1"/>
    <col min="5" max="5" width="9.7109375" style="97" customWidth="1"/>
    <col min="6" max="6" width="22" style="117" customWidth="1"/>
    <col min="7" max="7" width="8.42578125" style="97" customWidth="1"/>
    <col min="8" max="9" width="9.85546875" style="97" customWidth="1"/>
    <col min="10" max="10" width="13.7109375" style="97" customWidth="1"/>
    <col min="11" max="11" width="10.7109375" style="97" customWidth="1"/>
    <col min="12" max="13" width="8.42578125" style="97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3" ht="14.25" customHeight="1" x14ac:dyDescent="0.25">
      <c r="A1" s="41" t="s">
        <v>694</v>
      </c>
      <c r="B1" s="41"/>
      <c r="C1" s="42"/>
      <c r="D1" s="42"/>
      <c r="E1" s="42"/>
      <c r="F1" s="121"/>
      <c r="G1" s="42"/>
      <c r="H1" s="42"/>
      <c r="I1" s="42"/>
      <c r="J1" s="42"/>
      <c r="K1" s="42"/>
      <c r="L1" s="42"/>
      <c r="M1" s="42"/>
      <c r="N1" s="44"/>
    </row>
    <row r="2" spans="1:23" ht="14.25" customHeight="1" x14ac:dyDescent="0.3">
      <c r="A2" s="45"/>
      <c r="B2" s="45"/>
      <c r="C2" s="46" t="s">
        <v>646</v>
      </c>
      <c r="D2" s="46"/>
      <c r="E2" s="46" t="s">
        <v>649</v>
      </c>
      <c r="F2" s="122" t="s">
        <v>658</v>
      </c>
      <c r="G2" s="46" t="s">
        <v>3</v>
      </c>
      <c r="H2" s="46" t="s">
        <v>650</v>
      </c>
      <c r="I2" s="46" t="s">
        <v>2</v>
      </c>
      <c r="J2" s="46" t="s">
        <v>5</v>
      </c>
      <c r="K2" s="46" t="s">
        <v>647</v>
      </c>
      <c r="L2" s="46" t="s">
        <v>651</v>
      </c>
      <c r="M2" s="46" t="s">
        <v>652</v>
      </c>
      <c r="N2" s="45" t="s">
        <v>659</v>
      </c>
      <c r="O2" s="48" t="s">
        <v>660</v>
      </c>
      <c r="P2" s="48" t="s">
        <v>658</v>
      </c>
      <c r="Q2" s="48" t="s">
        <v>661</v>
      </c>
      <c r="R2" s="48" t="s">
        <v>658</v>
      </c>
      <c r="S2" s="48" t="s">
        <v>662</v>
      </c>
      <c r="T2" s="48" t="s">
        <v>658</v>
      </c>
      <c r="U2" s="48" t="s">
        <v>663</v>
      </c>
      <c r="V2" s="48" t="s">
        <v>658</v>
      </c>
      <c r="W2" s="59"/>
    </row>
    <row r="3" spans="1:23" ht="14.25" customHeight="1" x14ac:dyDescent="0.25">
      <c r="A3" s="107"/>
      <c r="B3" s="105" t="s">
        <v>694</v>
      </c>
      <c r="C3" s="61">
        <v>3</v>
      </c>
      <c r="D3" s="61">
        <v>4</v>
      </c>
      <c r="E3" s="49">
        <v>369</v>
      </c>
      <c r="F3" s="33" t="str">
        <f>+VLOOKUP(E3,Participants!$A$1:$F$798,2,FALSE)</f>
        <v>Jackson Randall</v>
      </c>
      <c r="G3" s="49" t="str">
        <f>+VLOOKUP(E3,Participants!$A$1:$F$798,4,FALSE)</f>
        <v>AAP</v>
      </c>
      <c r="H3" s="49" t="str">
        <f>+VLOOKUP(E3,Participants!$A$1:$F$798,5,FALSE)</f>
        <v>M</v>
      </c>
      <c r="I3" s="49">
        <f>+VLOOKUP(E3,Participants!$A$1:$F$798,3,FALSE)</f>
        <v>6</v>
      </c>
      <c r="J3" s="49" t="str">
        <f>+VLOOKUP(E3,Participants!$A$1:$G$798,7,FALSE)</f>
        <v>JV BOYS</v>
      </c>
      <c r="K3" s="120" t="s">
        <v>879</v>
      </c>
      <c r="L3" s="49">
        <v>1</v>
      </c>
      <c r="M3" s="49">
        <v>10</v>
      </c>
      <c r="N3" s="107" t="str">
        <f>+J3</f>
        <v>JV BOYS</v>
      </c>
      <c r="O3" s="107"/>
      <c r="P3" s="51"/>
      <c r="Q3" s="51" t="e">
        <f>+VLOOKUP(P3,Participants!$A$1:$F$651,2,FALSE)</f>
        <v>#N/A</v>
      </c>
      <c r="R3" s="51"/>
      <c r="S3" s="51" t="e">
        <f>+VLOOKUP(R3,Participants!$A$1:$F$651,2,FALSE)</f>
        <v>#N/A</v>
      </c>
      <c r="T3" s="51"/>
      <c r="U3" s="51" t="e">
        <f>+VLOOKUP(T3,Participants!$A$1:$F$651,2,FALSE)</f>
        <v>#N/A</v>
      </c>
      <c r="V3" s="51"/>
      <c r="W3" s="51" t="e">
        <f>+VLOOKUP(V3,Participants!$A$1:$F$651,2,FALSE)</f>
        <v>#N/A</v>
      </c>
    </row>
    <row r="4" spans="1:23" ht="14.25" customHeight="1" x14ac:dyDescent="0.25">
      <c r="A4" s="110"/>
      <c r="B4" s="108"/>
      <c r="C4" s="61"/>
      <c r="D4" s="61"/>
      <c r="E4" s="49"/>
      <c r="F4" s="33"/>
      <c r="G4" s="49"/>
      <c r="H4" s="49"/>
      <c r="I4" s="49"/>
      <c r="J4" s="49"/>
      <c r="K4" s="70"/>
      <c r="L4" s="49"/>
      <c r="M4" s="49"/>
      <c r="N4" s="110"/>
      <c r="O4" s="110"/>
      <c r="P4" s="51"/>
      <c r="Q4" s="51"/>
      <c r="R4" s="51"/>
      <c r="S4" s="51"/>
      <c r="T4" s="51"/>
      <c r="U4" s="51"/>
      <c r="V4" s="51"/>
      <c r="W4" s="51"/>
    </row>
    <row r="5" spans="1:23" ht="14.25" customHeight="1" x14ac:dyDescent="0.25">
      <c r="A5" s="107"/>
      <c r="B5" s="105" t="s">
        <v>694</v>
      </c>
      <c r="C5" s="61">
        <v>1</v>
      </c>
      <c r="D5" s="61">
        <v>1</v>
      </c>
      <c r="E5" s="49">
        <v>1515</v>
      </c>
      <c r="F5" s="33" t="str">
        <f>+VLOOKUP(E5,Participants!$A$1:$F$798,2,FALSE)</f>
        <v>Brigid Baker</v>
      </c>
      <c r="G5" s="49" t="str">
        <f>+VLOOKUP(E5,Participants!$A$1:$F$798,4,FALSE)</f>
        <v>SKS</v>
      </c>
      <c r="H5" s="49" t="str">
        <f>+VLOOKUP(E5,Participants!$A$1:$F$798,5,FALSE)</f>
        <v>F</v>
      </c>
      <c r="I5" s="49">
        <f>+VLOOKUP(E5,Participants!$A$1:$F$798,3,FALSE)</f>
        <v>6</v>
      </c>
      <c r="J5" s="49" t="str">
        <f>+VLOOKUP(E5,Participants!$A$1:$G$798,7,FALSE)</f>
        <v>JV GIRLS</v>
      </c>
      <c r="K5" s="120" t="s">
        <v>845</v>
      </c>
      <c r="L5" s="49">
        <v>1</v>
      </c>
      <c r="M5" s="49">
        <v>10</v>
      </c>
      <c r="N5" s="107" t="str">
        <f>+J5</f>
        <v>JV GIRLS</v>
      </c>
      <c r="O5" s="107"/>
      <c r="P5" s="51"/>
      <c r="Q5" s="51" t="e">
        <f>+VLOOKUP(P5,Participants!$A$1:$F$651,2,FALSE)</f>
        <v>#N/A</v>
      </c>
      <c r="R5" s="51"/>
      <c r="S5" s="51" t="e">
        <f>+VLOOKUP(R5,Participants!$A$1:$F$651,2,FALSE)</f>
        <v>#N/A</v>
      </c>
      <c r="T5" s="51"/>
      <c r="U5" s="51" t="e">
        <f>+VLOOKUP(T5,Participants!$A$1:$F$651,2,FALSE)</f>
        <v>#N/A</v>
      </c>
      <c r="V5" s="51"/>
      <c r="W5" s="51" t="e">
        <f>+VLOOKUP(V5,Participants!$A$1:$F$651,2,FALSE)</f>
        <v>#N/A</v>
      </c>
    </row>
    <row r="6" spans="1:23" ht="14.25" customHeight="1" x14ac:dyDescent="0.25">
      <c r="A6" s="107"/>
      <c r="B6" s="105" t="s">
        <v>694</v>
      </c>
      <c r="C6" s="61">
        <v>1</v>
      </c>
      <c r="D6" s="61">
        <v>2</v>
      </c>
      <c r="E6" s="49">
        <v>374</v>
      </c>
      <c r="F6" s="33" t="str">
        <f>+VLOOKUP(E6,Participants!$A$1:$F$798,2,FALSE)</f>
        <v>Charlotte Austin</v>
      </c>
      <c r="G6" s="49" t="str">
        <f>+VLOOKUP(E6,Participants!$A$1:$F$798,4,FALSE)</f>
        <v>AAP</v>
      </c>
      <c r="H6" s="49" t="str">
        <f>+VLOOKUP(E6,Participants!$A$1:$F$798,5,FALSE)</f>
        <v>F</v>
      </c>
      <c r="I6" s="49">
        <f>+VLOOKUP(E6,Participants!$A$1:$F$798,3,FALSE)</f>
        <v>6</v>
      </c>
      <c r="J6" s="49" t="str">
        <f>+VLOOKUP(E6,Participants!$A$1:$G$798,7,FALSE)</f>
        <v>JV GIRLS</v>
      </c>
      <c r="K6" s="120" t="s">
        <v>846</v>
      </c>
      <c r="L6" s="49">
        <v>2</v>
      </c>
      <c r="M6" s="49">
        <v>8</v>
      </c>
      <c r="N6" s="107" t="str">
        <f>+J6</f>
        <v>JV GIRLS</v>
      </c>
      <c r="O6" s="107"/>
      <c r="P6" s="51"/>
      <c r="Q6" s="51" t="e">
        <f>+VLOOKUP(P6,Participants!$A$1:$F$651,2,FALSE)</f>
        <v>#N/A</v>
      </c>
      <c r="R6" s="51"/>
      <c r="S6" s="51" t="e">
        <f>+VLOOKUP(R6,Participants!$A$1:$F$651,2,FALSE)</f>
        <v>#N/A</v>
      </c>
      <c r="T6" s="51"/>
      <c r="U6" s="51" t="e">
        <f>+VLOOKUP(T6,Participants!$A$1:$F$651,2,FALSE)</f>
        <v>#N/A</v>
      </c>
      <c r="V6" s="51"/>
      <c r="W6" s="51" t="e">
        <f>+VLOOKUP(V6,Participants!$A$1:$F$651,2,FALSE)</f>
        <v>#N/A</v>
      </c>
    </row>
    <row r="7" spans="1:23" ht="14.25" customHeight="1" x14ac:dyDescent="0.25">
      <c r="A7" s="107"/>
      <c r="B7" s="105" t="s">
        <v>694</v>
      </c>
      <c r="C7" s="61">
        <v>1</v>
      </c>
      <c r="D7" s="61">
        <v>3</v>
      </c>
      <c r="E7" s="49">
        <v>1219</v>
      </c>
      <c r="F7" s="33" t="str">
        <f>+VLOOKUP(E7,Participants!$A$1:$F$798,2,FALSE)</f>
        <v>Savannah Cirigliano</v>
      </c>
      <c r="G7" s="49" t="str">
        <f>+VLOOKUP(E7,Participants!$A$1:$F$798,4,FALSE)</f>
        <v>MQA</v>
      </c>
      <c r="H7" s="49" t="str">
        <f>+VLOOKUP(E7,Participants!$A$1:$F$798,5,FALSE)</f>
        <v>F</v>
      </c>
      <c r="I7" s="49">
        <f>+VLOOKUP(E7,Participants!$A$1:$F$798,3,FALSE)</f>
        <v>5</v>
      </c>
      <c r="J7" s="49" t="str">
        <f>+VLOOKUP(E7,Participants!$A$1:$G$798,7,FALSE)</f>
        <v>JV GIRLS</v>
      </c>
      <c r="K7" s="120" t="s">
        <v>847</v>
      </c>
      <c r="L7" s="49">
        <v>3</v>
      </c>
      <c r="M7" s="49">
        <v>6</v>
      </c>
      <c r="N7" s="107" t="str">
        <f>+J7</f>
        <v>JV GIRLS</v>
      </c>
      <c r="O7" s="107"/>
      <c r="P7" s="51"/>
      <c r="Q7" s="51" t="e">
        <f>+VLOOKUP(P7,Participants!$A$1:$F$651,2,FALSE)</f>
        <v>#N/A</v>
      </c>
      <c r="R7" s="51"/>
      <c r="S7" s="51" t="e">
        <f>+VLOOKUP(R7,Participants!$A$1:$F$651,2,FALSE)</f>
        <v>#N/A</v>
      </c>
      <c r="T7" s="51"/>
      <c r="U7" s="51" t="e">
        <f>+VLOOKUP(T7,Participants!$A$1:$F$651,2,FALSE)</f>
        <v>#N/A</v>
      </c>
      <c r="V7" s="51"/>
      <c r="W7" s="51" t="e">
        <f>+VLOOKUP(V7,Participants!$A$1:$F$651,2,FALSE)</f>
        <v>#N/A</v>
      </c>
    </row>
    <row r="8" spans="1:23" ht="14.25" customHeight="1" x14ac:dyDescent="0.25">
      <c r="A8" s="107"/>
      <c r="B8" s="105" t="s">
        <v>694</v>
      </c>
      <c r="C8" s="61">
        <v>1</v>
      </c>
      <c r="D8" s="61">
        <v>4</v>
      </c>
      <c r="E8" s="49">
        <v>668</v>
      </c>
      <c r="F8" s="33" t="str">
        <f>+VLOOKUP(E8,Participants!$A$1:$F$798,2,FALSE)</f>
        <v>Arria Shannon</v>
      </c>
      <c r="G8" s="49" t="str">
        <f>+VLOOKUP(E8,Participants!$A$1:$F$798,4,FALSE)</f>
        <v>BTA</v>
      </c>
      <c r="H8" s="49" t="str">
        <f>+VLOOKUP(E8,Participants!$A$1:$F$798,5,FALSE)</f>
        <v>F</v>
      </c>
      <c r="I8" s="49">
        <f>+VLOOKUP(E8,Participants!$A$1:$F$798,3,FALSE)</f>
        <v>6</v>
      </c>
      <c r="J8" s="49" t="str">
        <f>+VLOOKUP(E8,Participants!$A$1:$G$798,7,FALSE)</f>
        <v>JV GIRLS</v>
      </c>
      <c r="K8" s="120" t="s">
        <v>848</v>
      </c>
      <c r="L8" s="49">
        <v>4</v>
      </c>
      <c r="M8" s="49">
        <v>5</v>
      </c>
      <c r="N8" s="107" t="str">
        <f>+J8</f>
        <v>JV GIRLS</v>
      </c>
      <c r="O8" s="107"/>
      <c r="P8" s="51"/>
      <c r="Q8" s="51" t="e">
        <f>+VLOOKUP(P8,Participants!$A$1:$F$651,2,FALSE)</f>
        <v>#N/A</v>
      </c>
      <c r="R8" s="51"/>
      <c r="S8" s="51" t="e">
        <f>+VLOOKUP(R8,Participants!$A$1:$F$651,2,FALSE)</f>
        <v>#N/A</v>
      </c>
      <c r="T8" s="51"/>
      <c r="U8" s="51" t="e">
        <f>+VLOOKUP(T8,Participants!$A$1:$F$651,2,FALSE)</f>
        <v>#N/A</v>
      </c>
      <c r="V8" s="51"/>
      <c r="W8" s="51" t="e">
        <f>+VLOOKUP(V8,Participants!$A$1:$F$651,2,FALSE)</f>
        <v>#N/A</v>
      </c>
    </row>
    <row r="9" spans="1:23" ht="14.25" customHeight="1" x14ac:dyDescent="0.25">
      <c r="A9" s="110"/>
      <c r="B9" s="108"/>
      <c r="C9" s="61"/>
      <c r="D9" s="61"/>
      <c r="E9" s="49"/>
      <c r="F9" s="33"/>
      <c r="G9" s="49"/>
      <c r="H9" s="49"/>
      <c r="I9" s="49"/>
      <c r="J9" s="49"/>
      <c r="K9" s="70"/>
      <c r="L9" s="49"/>
      <c r="M9" s="49"/>
      <c r="N9" s="110"/>
      <c r="O9" s="110"/>
      <c r="P9" s="51"/>
      <c r="Q9" s="51"/>
      <c r="R9" s="51"/>
      <c r="S9" s="51"/>
      <c r="T9" s="51"/>
      <c r="U9" s="51"/>
      <c r="V9" s="51"/>
      <c r="W9" s="51"/>
    </row>
    <row r="10" spans="1:23" ht="14.25" customHeight="1" x14ac:dyDescent="0.25">
      <c r="A10" s="107"/>
      <c r="B10" s="105" t="s">
        <v>694</v>
      </c>
      <c r="C10" s="61">
        <v>3</v>
      </c>
      <c r="D10" s="61">
        <v>1</v>
      </c>
      <c r="E10" s="49">
        <v>1527</v>
      </c>
      <c r="F10" s="33" t="str">
        <f>+VLOOKUP(E10,Participants!$A$1:$F$798,2,FALSE)</f>
        <v>Graham Pappas</v>
      </c>
      <c r="G10" s="49" t="str">
        <f>+VLOOKUP(E10,Participants!$A$1:$F$798,4,FALSE)</f>
        <v>SKS</v>
      </c>
      <c r="H10" s="49" t="str">
        <f>+VLOOKUP(E10,Participants!$A$1:$F$798,5,FALSE)</f>
        <v>M</v>
      </c>
      <c r="I10" s="49">
        <f>+VLOOKUP(E10,Participants!$A$1:$F$798,3,FALSE)</f>
        <v>7</v>
      </c>
      <c r="J10" s="49" t="str">
        <f>+VLOOKUP(E10,Participants!$A$1:$G$798,7,FALSE)</f>
        <v>VARSITY BOYS</v>
      </c>
      <c r="K10" s="120" t="s">
        <v>876</v>
      </c>
      <c r="L10" s="49">
        <v>1</v>
      </c>
      <c r="M10" s="49">
        <v>10</v>
      </c>
      <c r="N10" s="107" t="str">
        <f>+J10</f>
        <v>VARSITY BOYS</v>
      </c>
      <c r="O10" s="107"/>
      <c r="P10" s="51"/>
      <c r="Q10" s="51" t="e">
        <f>+VLOOKUP(P10,Participants!$A$1:$F$651,2,FALSE)</f>
        <v>#N/A</v>
      </c>
      <c r="R10" s="51"/>
      <c r="S10" s="51" t="e">
        <f>+VLOOKUP(R10,Participants!$A$1:$F$651,2,FALSE)</f>
        <v>#N/A</v>
      </c>
      <c r="T10" s="51"/>
      <c r="U10" s="51" t="e">
        <f>+VLOOKUP(T10,Participants!$A$1:$F$651,2,FALSE)</f>
        <v>#N/A</v>
      </c>
      <c r="V10" s="51"/>
      <c r="W10" s="51" t="e">
        <f>+VLOOKUP(V10,Participants!$A$1:$F$651,2,FALSE)</f>
        <v>#N/A</v>
      </c>
    </row>
    <row r="11" spans="1:23" ht="14.25" customHeight="1" x14ac:dyDescent="0.25">
      <c r="A11" s="107"/>
      <c r="B11" s="105" t="s">
        <v>694</v>
      </c>
      <c r="C11" s="61">
        <v>3</v>
      </c>
      <c r="D11" s="61">
        <v>2</v>
      </c>
      <c r="E11" s="49">
        <v>383</v>
      </c>
      <c r="F11" s="33" t="str">
        <f>+VLOOKUP(E11,Participants!$A$1:$F$798,2,FALSE)</f>
        <v>Mark Swift</v>
      </c>
      <c r="G11" s="49" t="str">
        <f>+VLOOKUP(E11,Participants!$A$1:$F$798,4,FALSE)</f>
        <v>AAP</v>
      </c>
      <c r="H11" s="49" t="str">
        <f>+VLOOKUP(E11,Participants!$A$1:$F$798,5,FALSE)</f>
        <v>M</v>
      </c>
      <c r="I11" s="49">
        <f>+VLOOKUP(E11,Participants!$A$1:$F$798,3,FALSE)</f>
        <v>7</v>
      </c>
      <c r="J11" s="49" t="str">
        <f>+VLOOKUP(E11,Participants!$A$1:$G$798,7,FALSE)</f>
        <v>VARSITY BOYS</v>
      </c>
      <c r="K11" s="120" t="s">
        <v>877</v>
      </c>
      <c r="L11" s="49">
        <v>2</v>
      </c>
      <c r="M11" s="49">
        <v>8</v>
      </c>
      <c r="N11" s="107" t="str">
        <f>+J11</f>
        <v>VARSITY BOYS</v>
      </c>
      <c r="O11" s="107"/>
      <c r="P11" s="51"/>
      <c r="Q11" s="51" t="e">
        <f>+VLOOKUP(P11,Participants!$A$1:$F$651,2,FALSE)</f>
        <v>#N/A</v>
      </c>
      <c r="R11" s="51"/>
      <c r="S11" s="51" t="e">
        <f>+VLOOKUP(R11,Participants!$A$1:$F$651,2,FALSE)</f>
        <v>#N/A</v>
      </c>
      <c r="T11" s="51"/>
      <c r="U11" s="51" t="e">
        <f>+VLOOKUP(T11,Participants!$A$1:$F$651,2,FALSE)</f>
        <v>#N/A</v>
      </c>
      <c r="V11" s="51"/>
      <c r="W11" s="51" t="e">
        <f>+VLOOKUP(V11,Participants!$A$1:$F$651,2,FALSE)</f>
        <v>#N/A</v>
      </c>
    </row>
    <row r="12" spans="1:23" ht="14.25" customHeight="1" x14ac:dyDescent="0.25">
      <c r="A12" s="107"/>
      <c r="B12" s="105" t="s">
        <v>694</v>
      </c>
      <c r="C12" s="61">
        <v>3</v>
      </c>
      <c r="D12" s="61">
        <v>3</v>
      </c>
      <c r="E12" s="49">
        <v>1535</v>
      </c>
      <c r="F12" s="33" t="str">
        <f>+VLOOKUP(E12,Participants!$A$1:$F$798,2,FALSE)</f>
        <v>Giancarlo Josephs</v>
      </c>
      <c r="G12" s="49" t="str">
        <f>+VLOOKUP(E12,Participants!$A$1:$F$798,4,FALSE)</f>
        <v>SKS</v>
      </c>
      <c r="H12" s="49" t="str">
        <f>+VLOOKUP(E12,Participants!$A$1:$F$798,5,FALSE)</f>
        <v>M</v>
      </c>
      <c r="I12" s="49">
        <f>+VLOOKUP(E12,Participants!$A$1:$F$798,3,FALSE)</f>
        <v>8</v>
      </c>
      <c r="J12" s="49" t="str">
        <f>+VLOOKUP(E12,Participants!$A$1:$G$798,7,FALSE)</f>
        <v>VARSITY BOYS</v>
      </c>
      <c r="K12" s="120" t="s">
        <v>878</v>
      </c>
      <c r="L12" s="49">
        <v>3</v>
      </c>
      <c r="M12" s="49" t="s">
        <v>945</v>
      </c>
      <c r="N12" s="107" t="str">
        <f>+J12</f>
        <v>VARSITY BOYS</v>
      </c>
      <c r="O12" s="107"/>
      <c r="P12" s="51"/>
      <c r="Q12" s="51" t="e">
        <f>+VLOOKUP(P12,Participants!$A$1:$F$651,2,FALSE)</f>
        <v>#N/A</v>
      </c>
      <c r="R12" s="51"/>
      <c r="S12" s="51" t="e">
        <f>+VLOOKUP(R12,Participants!$A$1:$F$651,2,FALSE)</f>
        <v>#N/A</v>
      </c>
      <c r="T12" s="51"/>
      <c r="U12" s="51" t="e">
        <f>+VLOOKUP(T12,Participants!$A$1:$F$651,2,FALSE)</f>
        <v>#N/A</v>
      </c>
      <c r="V12" s="51"/>
      <c r="W12" s="51" t="e">
        <f>+VLOOKUP(V12,Participants!$A$1:$F$651,2,FALSE)</f>
        <v>#N/A</v>
      </c>
    </row>
    <row r="13" spans="1:23" ht="14.25" customHeight="1" x14ac:dyDescent="0.25">
      <c r="A13" s="110"/>
      <c r="B13" s="108"/>
      <c r="C13" s="61"/>
      <c r="D13" s="61"/>
      <c r="E13" s="49"/>
      <c r="F13" s="33"/>
      <c r="G13" s="49"/>
      <c r="H13" s="49"/>
      <c r="I13" s="49"/>
      <c r="J13" s="49"/>
      <c r="K13" s="70"/>
      <c r="L13" s="49"/>
      <c r="M13" s="49"/>
      <c r="N13" s="110"/>
      <c r="O13" s="110"/>
      <c r="P13" s="51"/>
      <c r="Q13" s="51"/>
      <c r="R13" s="51"/>
      <c r="S13" s="51"/>
      <c r="T13" s="51"/>
      <c r="U13" s="51"/>
      <c r="V13" s="51"/>
      <c r="W13" s="51"/>
    </row>
    <row r="14" spans="1:23" ht="14.25" customHeight="1" x14ac:dyDescent="0.25">
      <c r="B14" s="60" t="s">
        <v>694</v>
      </c>
      <c r="C14" s="61">
        <v>2</v>
      </c>
      <c r="D14" s="61">
        <v>1</v>
      </c>
      <c r="E14" s="49">
        <v>815</v>
      </c>
      <c r="F14" s="33" t="str">
        <f>+VLOOKUP(E14,Participants!$A$1:$F$798,2,FALSE)</f>
        <v>Kennedy Williams</v>
      </c>
      <c r="G14" s="49" t="str">
        <f>+VLOOKUP(E14,Participants!$A$1:$F$798,4,FALSE)</f>
        <v>DMA</v>
      </c>
      <c r="H14" s="49" t="str">
        <f>+VLOOKUP(E14,Participants!$A$1:$F$798,5,FALSE)</f>
        <v>F</v>
      </c>
      <c r="I14" s="49">
        <f>+VLOOKUP(E14,Participants!$A$1:$F$798,3,FALSE)</f>
        <v>8</v>
      </c>
      <c r="J14" s="49" t="str">
        <f>+VLOOKUP(E14,Participants!$A$1:$G$798,7,FALSE)</f>
        <v>VARSITY GIRLS</v>
      </c>
      <c r="K14" s="70" t="s">
        <v>962</v>
      </c>
      <c r="L14" s="49">
        <v>1</v>
      </c>
      <c r="M14" s="49">
        <v>10</v>
      </c>
      <c r="N14" s="7" t="str">
        <f t="shared" ref="N14:N18" si="0">+J14</f>
        <v>VARSITY GIRLS</v>
      </c>
      <c r="O14" s="7"/>
      <c r="P14" s="51"/>
      <c r="Q14" s="51" t="e">
        <f>+VLOOKUP(P14,Participants!$A$1:$F$651,2,FALSE)</f>
        <v>#N/A</v>
      </c>
      <c r="R14" s="51"/>
      <c r="S14" s="51" t="e">
        <f>+VLOOKUP(R14,Participants!$A$1:$F$651,2,FALSE)</f>
        <v>#N/A</v>
      </c>
      <c r="T14" s="51"/>
      <c r="U14" s="51" t="e">
        <f>+VLOOKUP(T14,Participants!$A$1:$F$651,2,FALSE)</f>
        <v>#N/A</v>
      </c>
      <c r="V14" s="51"/>
      <c r="W14" s="51" t="e">
        <f>+VLOOKUP(V14,Participants!$A$1:$F$651,2,FALSE)</f>
        <v>#N/A</v>
      </c>
    </row>
    <row r="15" spans="1:23" ht="14.25" customHeight="1" x14ac:dyDescent="0.25">
      <c r="B15" s="60" t="s">
        <v>694</v>
      </c>
      <c r="C15" s="61">
        <v>2</v>
      </c>
      <c r="D15" s="61">
        <v>2</v>
      </c>
      <c r="E15" s="49">
        <v>680</v>
      </c>
      <c r="F15" s="33" t="str">
        <f>+VLOOKUP(E15,Participants!$A$1:$F$798,2,FALSE)</f>
        <v>Cayden Ferguson</v>
      </c>
      <c r="G15" s="49" t="str">
        <f>+VLOOKUP(E15,Participants!$A$1:$F$798,4,FALSE)</f>
        <v>BTA</v>
      </c>
      <c r="H15" s="49" t="str">
        <f>+VLOOKUP(E15,Participants!$A$1:$F$798,5,FALSE)</f>
        <v>F</v>
      </c>
      <c r="I15" s="49">
        <f>+VLOOKUP(E15,Participants!$A$1:$F$798,3,FALSE)</f>
        <v>8</v>
      </c>
      <c r="J15" s="49" t="str">
        <f>+VLOOKUP(E15,Participants!$A$1:$G$798,7,FALSE)</f>
        <v>VARSITY GIRLS</v>
      </c>
      <c r="K15" s="70" t="s">
        <v>963</v>
      </c>
      <c r="L15" s="49">
        <v>2</v>
      </c>
      <c r="M15" s="49">
        <v>8</v>
      </c>
      <c r="N15" s="7" t="str">
        <f t="shared" si="0"/>
        <v>VARSITY GIRLS</v>
      </c>
      <c r="P15" s="51"/>
      <c r="Q15" s="51" t="e">
        <f>+VLOOKUP(P15,Participants!$A$1:$F$651,2,FALSE)</f>
        <v>#N/A</v>
      </c>
      <c r="R15" s="51"/>
      <c r="S15" s="51" t="e">
        <f>+VLOOKUP(R15,Participants!$A$1:$F$651,2,FALSE)</f>
        <v>#N/A</v>
      </c>
      <c r="T15" s="51"/>
      <c r="U15" s="51" t="e">
        <f>+VLOOKUP(T15,Participants!$A$1:$F$651,2,FALSE)</f>
        <v>#N/A</v>
      </c>
      <c r="V15" s="51"/>
      <c r="W15" s="51" t="e">
        <f>+VLOOKUP(V15,Participants!$A$1:$F$651,2,FALSE)</f>
        <v>#N/A</v>
      </c>
    </row>
    <row r="16" spans="1:23" ht="14.25" customHeight="1" x14ac:dyDescent="0.25">
      <c r="B16" s="60" t="s">
        <v>694</v>
      </c>
      <c r="C16" s="61">
        <v>2</v>
      </c>
      <c r="D16" s="61">
        <v>3</v>
      </c>
      <c r="E16" s="49">
        <v>400</v>
      </c>
      <c r="F16" s="33" t="str">
        <f>+VLOOKUP(E16,Participants!$A$1:$F$798,2,FALSE)</f>
        <v>Teresa Ravotti</v>
      </c>
      <c r="G16" s="49" t="str">
        <f>+VLOOKUP(E16,Participants!$A$1:$F$798,4,FALSE)</f>
        <v>AAP</v>
      </c>
      <c r="H16" s="49" t="str">
        <f>+VLOOKUP(E16,Participants!$A$1:$F$798,5,FALSE)</f>
        <v>F</v>
      </c>
      <c r="I16" s="49">
        <f>+VLOOKUP(E16,Participants!$A$1:$F$798,3,FALSE)</f>
        <v>8</v>
      </c>
      <c r="J16" s="49" t="str">
        <f>+VLOOKUP(E16,Participants!$A$1:$G$798,7,FALSE)</f>
        <v>VARSITY GIRLS</v>
      </c>
      <c r="K16" s="70" t="s">
        <v>964</v>
      </c>
      <c r="L16" s="49">
        <v>3</v>
      </c>
      <c r="M16" s="49">
        <v>6</v>
      </c>
      <c r="N16" s="7" t="str">
        <f t="shared" si="0"/>
        <v>VARSITY GIRLS</v>
      </c>
      <c r="P16" s="51"/>
      <c r="Q16" s="51" t="e">
        <f>+VLOOKUP(P16,Participants!$A$1:$F$651,2,FALSE)</f>
        <v>#N/A</v>
      </c>
      <c r="R16" s="51"/>
      <c r="S16" s="51" t="e">
        <f>+VLOOKUP(R16,Participants!$A$1:$F$651,2,FALSE)</f>
        <v>#N/A</v>
      </c>
      <c r="T16" s="51"/>
      <c r="U16" s="51" t="e">
        <f>+VLOOKUP(T16,Participants!$A$1:$F$651,2,FALSE)</f>
        <v>#N/A</v>
      </c>
      <c r="V16" s="51"/>
      <c r="W16" s="51" t="e">
        <f>+VLOOKUP(V16,Participants!$A$1:$F$651,2,FALSE)</f>
        <v>#N/A</v>
      </c>
    </row>
    <row r="17" spans="1:26" ht="14.25" customHeight="1" x14ac:dyDescent="0.25">
      <c r="B17" s="60" t="s">
        <v>694</v>
      </c>
      <c r="C17" s="61">
        <v>2</v>
      </c>
      <c r="D17" s="61">
        <v>4</v>
      </c>
      <c r="E17" s="49">
        <v>1556</v>
      </c>
      <c r="F17" s="33" t="str">
        <f>+VLOOKUP(E17,Participants!$A$1:$F$798,2,FALSE)</f>
        <v>Stella Suisham</v>
      </c>
      <c r="G17" s="49" t="str">
        <f>+VLOOKUP(E17,Participants!$A$1:$F$798,4,FALSE)</f>
        <v>SKS</v>
      </c>
      <c r="H17" s="49" t="str">
        <f>+VLOOKUP(E17,Participants!$A$1:$F$798,5,FALSE)</f>
        <v>F</v>
      </c>
      <c r="I17" s="49">
        <f>+VLOOKUP(E17,Participants!$A$1:$F$798,3,FALSE)</f>
        <v>7</v>
      </c>
      <c r="J17" s="49" t="str">
        <f>+VLOOKUP(E17,Participants!$A$1:$G$798,7,FALSE)</f>
        <v>VARSITY GIRLS</v>
      </c>
      <c r="K17" s="70" t="s">
        <v>965</v>
      </c>
      <c r="L17" s="49">
        <v>4</v>
      </c>
      <c r="M17" s="49">
        <v>5</v>
      </c>
      <c r="N17" s="7" t="str">
        <f t="shared" si="0"/>
        <v>VARSITY GIRLS</v>
      </c>
      <c r="P17" s="51"/>
      <c r="Q17" s="51" t="e">
        <f>+VLOOKUP(P17,Participants!$A$1:$F$651,2,FALSE)</f>
        <v>#N/A</v>
      </c>
      <c r="R17" s="51"/>
      <c r="S17" s="51" t="e">
        <f>+VLOOKUP(R17,Participants!$A$1:$F$651,2,FALSE)</f>
        <v>#N/A</v>
      </c>
      <c r="T17" s="51"/>
      <c r="U17" s="51" t="e">
        <f>+VLOOKUP(T17,Participants!$A$1:$F$651,2,FALSE)</f>
        <v>#N/A</v>
      </c>
      <c r="V17" s="51"/>
      <c r="W17" s="51" t="e">
        <f>+VLOOKUP(V17,Participants!$A$1:$F$651,2,FALSE)</f>
        <v>#N/A</v>
      </c>
    </row>
    <row r="18" spans="1:26" ht="14.25" customHeight="1" x14ac:dyDescent="0.25">
      <c r="B18" s="60" t="s">
        <v>694</v>
      </c>
      <c r="C18" s="61">
        <v>2</v>
      </c>
      <c r="D18" s="61">
        <v>5</v>
      </c>
      <c r="E18" s="49">
        <v>394</v>
      </c>
      <c r="F18" s="33" t="str">
        <f>+VLOOKUP(E18,Participants!$A$1:$F$798,2,FALSE)</f>
        <v>Alessandra Park</v>
      </c>
      <c r="G18" s="49" t="str">
        <f>+VLOOKUP(E18,Participants!$A$1:$F$798,4,FALSE)</f>
        <v>AAP</v>
      </c>
      <c r="H18" s="49" t="str">
        <f>+VLOOKUP(E18,Participants!$A$1:$F$798,5,FALSE)</f>
        <v>F</v>
      </c>
      <c r="I18" s="49">
        <f>+VLOOKUP(E18,Participants!$A$1:$F$798,3,FALSE)</f>
        <v>7</v>
      </c>
      <c r="J18" s="49" t="str">
        <f>+VLOOKUP(E18,Participants!$A$1:$G$798,7,FALSE)</f>
        <v>VARSITY GIRLS</v>
      </c>
      <c r="K18" s="70" t="s">
        <v>966</v>
      </c>
      <c r="L18" s="49">
        <v>5</v>
      </c>
      <c r="M18" s="49" t="s">
        <v>945</v>
      </c>
      <c r="N18" s="7" t="str">
        <f t="shared" si="0"/>
        <v>VARSITY GIRLS</v>
      </c>
      <c r="P18" s="51"/>
      <c r="Q18" s="51" t="e">
        <f>+VLOOKUP(P18,Participants!$A$1:$F$651,2,FALSE)</f>
        <v>#N/A</v>
      </c>
      <c r="R18" s="51"/>
      <c r="S18" s="51" t="e">
        <f>+VLOOKUP(R18,Participants!$A$1:$F$651,2,FALSE)</f>
        <v>#N/A</v>
      </c>
      <c r="T18" s="51"/>
      <c r="U18" s="51" t="e">
        <f>+VLOOKUP(T18,Participants!$A$1:$F$651,2,FALSE)</f>
        <v>#N/A</v>
      </c>
      <c r="V18" s="51"/>
      <c r="W18" s="51" t="e">
        <f>+VLOOKUP(V18,Participants!$A$1:$F$651,2,FALSE)</f>
        <v>#N/A</v>
      </c>
    </row>
    <row r="19" spans="1:26" ht="14.25" customHeight="1" x14ac:dyDescent="0.25">
      <c r="C19" s="29"/>
      <c r="K19" s="29"/>
      <c r="L19" s="29"/>
      <c r="M19" s="104"/>
    </row>
    <row r="20" spans="1:26" ht="14.25" customHeight="1" x14ac:dyDescent="0.25">
      <c r="C20" s="29"/>
      <c r="K20" s="29"/>
      <c r="L20" s="29"/>
    </row>
    <row r="21" spans="1:26" ht="14.25" customHeight="1" x14ac:dyDescent="0.25">
      <c r="C21" s="29"/>
      <c r="K21" s="29"/>
      <c r="L21" s="29"/>
    </row>
    <row r="22" spans="1:26" ht="14.25" customHeight="1" x14ac:dyDescent="0.25">
      <c r="C22" s="29"/>
      <c r="K22" s="29"/>
      <c r="L22" s="29"/>
    </row>
    <row r="23" spans="1:26" ht="14.25" customHeight="1" x14ac:dyDescent="0.25">
      <c r="B23" s="38" t="s">
        <v>61</v>
      </c>
      <c r="C23" s="38" t="s">
        <v>23</v>
      </c>
      <c r="D23" s="38" t="s">
        <v>14</v>
      </c>
      <c r="E23" s="38" t="s">
        <v>21</v>
      </c>
      <c r="F23" s="118" t="s">
        <v>16</v>
      </c>
      <c r="G23" s="38" t="s">
        <v>30</v>
      </c>
      <c r="H23" s="38" t="s">
        <v>25</v>
      </c>
      <c r="I23" s="38" t="s">
        <v>257</v>
      </c>
      <c r="J23" s="38" t="s">
        <v>229</v>
      </c>
      <c r="K23" s="38" t="s">
        <v>36</v>
      </c>
      <c r="L23" s="38" t="s">
        <v>41</v>
      </c>
      <c r="M23" s="38" t="s">
        <v>63</v>
      </c>
      <c r="N23" s="38" t="s">
        <v>47</v>
      </c>
      <c r="O23" s="38" t="s">
        <v>55</v>
      </c>
      <c r="P23" s="38" t="s">
        <v>72</v>
      </c>
      <c r="Q23" s="38" t="s">
        <v>66</v>
      </c>
      <c r="R23" s="38" t="s">
        <v>347</v>
      </c>
      <c r="S23" s="38" t="s">
        <v>75</v>
      </c>
      <c r="T23" s="38" t="s">
        <v>78</v>
      </c>
      <c r="U23" s="38" t="s">
        <v>445</v>
      </c>
      <c r="V23" s="38" t="s">
        <v>653</v>
      </c>
      <c r="W23" s="38" t="s">
        <v>654</v>
      </c>
      <c r="X23" s="38" t="s">
        <v>588</v>
      </c>
      <c r="Y23" s="38" t="s">
        <v>50</v>
      </c>
      <c r="Z23" s="39" t="s">
        <v>655</v>
      </c>
    </row>
    <row r="24" spans="1:26" ht="14.25" customHeight="1" x14ac:dyDescent="0.25">
      <c r="A24" s="7" t="s">
        <v>57</v>
      </c>
      <c r="B24" s="7">
        <f t="shared" ref="B24:K27" si="1">+SUMIFS($M$2:$M$18,$J$2:$J$18,$A24,$G$2:$G$18,B$23)</f>
        <v>8</v>
      </c>
      <c r="C24" s="29">
        <f t="shared" si="1"/>
        <v>0</v>
      </c>
      <c r="D24" s="29">
        <f t="shared" si="1"/>
        <v>0</v>
      </c>
      <c r="E24" s="29">
        <f t="shared" si="1"/>
        <v>0</v>
      </c>
      <c r="F24" s="37">
        <f t="shared" si="1"/>
        <v>0</v>
      </c>
      <c r="G24" s="29">
        <f t="shared" si="1"/>
        <v>5</v>
      </c>
      <c r="H24" s="29">
        <f t="shared" si="1"/>
        <v>0</v>
      </c>
      <c r="I24" s="29">
        <f t="shared" si="1"/>
        <v>0</v>
      </c>
      <c r="J24" s="29">
        <f t="shared" si="1"/>
        <v>0</v>
      </c>
      <c r="K24" s="29">
        <f t="shared" si="1"/>
        <v>0</v>
      </c>
      <c r="L24" s="29">
        <f t="shared" ref="L24:Y27" si="2">+SUMIFS($M$2:$M$18,$J$2:$J$18,$A24,$G$2:$G$18,L$23)</f>
        <v>0</v>
      </c>
      <c r="M24" s="29">
        <f t="shared" si="2"/>
        <v>0</v>
      </c>
      <c r="N24" s="7">
        <f t="shared" si="2"/>
        <v>0</v>
      </c>
      <c r="O24" s="7">
        <f t="shared" si="2"/>
        <v>0</v>
      </c>
      <c r="P24" s="7">
        <f t="shared" si="2"/>
        <v>6</v>
      </c>
      <c r="Q24" s="7">
        <f t="shared" si="2"/>
        <v>0</v>
      </c>
      <c r="R24" s="7">
        <f t="shared" si="2"/>
        <v>0</v>
      </c>
      <c r="S24" s="7">
        <f t="shared" si="2"/>
        <v>0</v>
      </c>
      <c r="T24" s="7">
        <f t="shared" si="2"/>
        <v>0</v>
      </c>
      <c r="U24" s="7">
        <f t="shared" si="2"/>
        <v>10</v>
      </c>
      <c r="V24" s="7">
        <f t="shared" si="2"/>
        <v>0</v>
      </c>
      <c r="W24" s="7">
        <f t="shared" si="2"/>
        <v>0</v>
      </c>
      <c r="X24" s="7">
        <f t="shared" si="2"/>
        <v>0</v>
      </c>
      <c r="Y24" s="7">
        <f t="shared" si="2"/>
        <v>0</v>
      </c>
      <c r="Z24" s="7">
        <f>SUM(B24:Y24)</f>
        <v>29</v>
      </c>
    </row>
    <row r="25" spans="1:26" ht="14.25" customHeight="1" x14ac:dyDescent="0.25">
      <c r="A25" s="7" t="s">
        <v>53</v>
      </c>
      <c r="B25" s="7">
        <f t="shared" si="1"/>
        <v>10</v>
      </c>
      <c r="C25" s="29">
        <f t="shared" si="1"/>
        <v>0</v>
      </c>
      <c r="D25" s="29">
        <f t="shared" si="1"/>
        <v>0</v>
      </c>
      <c r="E25" s="29">
        <f t="shared" si="1"/>
        <v>0</v>
      </c>
      <c r="F25" s="37">
        <f t="shared" si="1"/>
        <v>0</v>
      </c>
      <c r="G25" s="29">
        <f t="shared" si="1"/>
        <v>0</v>
      </c>
      <c r="H25" s="29">
        <f t="shared" si="1"/>
        <v>0</v>
      </c>
      <c r="I25" s="29">
        <f t="shared" si="1"/>
        <v>0</v>
      </c>
      <c r="J25" s="29">
        <f t="shared" si="1"/>
        <v>0</v>
      </c>
      <c r="K25" s="29">
        <f t="shared" si="1"/>
        <v>0</v>
      </c>
      <c r="L25" s="29">
        <f t="shared" si="2"/>
        <v>0</v>
      </c>
      <c r="M25" s="29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7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7">
        <f t="shared" si="2"/>
        <v>0</v>
      </c>
      <c r="Z25" s="7">
        <f t="shared" ref="Z25:Z27" si="3">SUM(B25:Y25)</f>
        <v>10</v>
      </c>
    </row>
    <row r="26" spans="1:26" ht="14.25" customHeight="1" x14ac:dyDescent="0.25">
      <c r="A26" s="7" t="s">
        <v>149</v>
      </c>
      <c r="B26" s="7">
        <f t="shared" si="1"/>
        <v>6</v>
      </c>
      <c r="C26" s="29">
        <f t="shared" si="1"/>
        <v>0</v>
      </c>
      <c r="D26" s="29">
        <f t="shared" si="1"/>
        <v>0</v>
      </c>
      <c r="E26" s="29">
        <f t="shared" si="1"/>
        <v>0</v>
      </c>
      <c r="F26" s="37">
        <f t="shared" si="1"/>
        <v>0</v>
      </c>
      <c r="G26" s="29">
        <f t="shared" si="1"/>
        <v>8</v>
      </c>
      <c r="H26" s="29">
        <f t="shared" si="1"/>
        <v>0</v>
      </c>
      <c r="I26" s="29">
        <f t="shared" si="1"/>
        <v>0</v>
      </c>
      <c r="J26" s="29">
        <f t="shared" si="1"/>
        <v>0</v>
      </c>
      <c r="K26" s="29">
        <f t="shared" si="1"/>
        <v>10</v>
      </c>
      <c r="L26" s="29">
        <f t="shared" si="2"/>
        <v>0</v>
      </c>
      <c r="M26" s="29">
        <f t="shared" si="2"/>
        <v>0</v>
      </c>
      <c r="N26" s="7">
        <f t="shared" si="2"/>
        <v>0</v>
      </c>
      <c r="O26" s="7">
        <f t="shared" si="2"/>
        <v>0</v>
      </c>
      <c r="P26" s="7">
        <f t="shared" si="2"/>
        <v>0</v>
      </c>
      <c r="Q26" s="7">
        <f t="shared" si="2"/>
        <v>0</v>
      </c>
      <c r="R26" s="7">
        <f t="shared" si="2"/>
        <v>0</v>
      </c>
      <c r="S26" s="7">
        <f t="shared" si="2"/>
        <v>0</v>
      </c>
      <c r="T26" s="7">
        <f t="shared" si="2"/>
        <v>0</v>
      </c>
      <c r="U26" s="7">
        <f t="shared" si="2"/>
        <v>5</v>
      </c>
      <c r="V26" s="7">
        <f t="shared" si="2"/>
        <v>0</v>
      </c>
      <c r="W26" s="7">
        <f t="shared" si="2"/>
        <v>0</v>
      </c>
      <c r="X26" s="7">
        <f t="shared" si="2"/>
        <v>0</v>
      </c>
      <c r="Y26" s="7">
        <f t="shared" si="2"/>
        <v>0</v>
      </c>
      <c r="Z26" s="7">
        <f t="shared" si="3"/>
        <v>29</v>
      </c>
    </row>
    <row r="27" spans="1:26" ht="14.25" customHeight="1" x14ac:dyDescent="0.25">
      <c r="A27" s="7" t="s">
        <v>138</v>
      </c>
      <c r="B27" s="7">
        <f t="shared" si="1"/>
        <v>8</v>
      </c>
      <c r="C27" s="29">
        <f t="shared" si="1"/>
        <v>0</v>
      </c>
      <c r="D27" s="29">
        <f t="shared" si="1"/>
        <v>0</v>
      </c>
      <c r="E27" s="29">
        <f t="shared" si="1"/>
        <v>0</v>
      </c>
      <c r="F27" s="37">
        <f t="shared" si="1"/>
        <v>0</v>
      </c>
      <c r="G27" s="29">
        <f t="shared" si="1"/>
        <v>0</v>
      </c>
      <c r="H27" s="29">
        <f t="shared" si="1"/>
        <v>0</v>
      </c>
      <c r="I27" s="29">
        <f t="shared" si="1"/>
        <v>0</v>
      </c>
      <c r="J27" s="29">
        <f t="shared" si="1"/>
        <v>0</v>
      </c>
      <c r="K27" s="29">
        <f t="shared" si="1"/>
        <v>0</v>
      </c>
      <c r="L27" s="29">
        <f t="shared" si="2"/>
        <v>0</v>
      </c>
      <c r="M27" s="29">
        <f t="shared" si="2"/>
        <v>0</v>
      </c>
      <c r="N27" s="7">
        <f t="shared" si="2"/>
        <v>0</v>
      </c>
      <c r="O27" s="7">
        <f t="shared" si="2"/>
        <v>0</v>
      </c>
      <c r="P27" s="7">
        <f t="shared" si="2"/>
        <v>0</v>
      </c>
      <c r="Q27" s="7">
        <f t="shared" si="2"/>
        <v>0</v>
      </c>
      <c r="R27" s="7">
        <f t="shared" si="2"/>
        <v>0</v>
      </c>
      <c r="S27" s="7">
        <f t="shared" si="2"/>
        <v>0</v>
      </c>
      <c r="T27" s="7">
        <f t="shared" si="2"/>
        <v>0</v>
      </c>
      <c r="U27" s="7">
        <f t="shared" si="2"/>
        <v>10</v>
      </c>
      <c r="V27" s="7">
        <f t="shared" si="2"/>
        <v>0</v>
      </c>
      <c r="W27" s="7">
        <f t="shared" si="2"/>
        <v>0</v>
      </c>
      <c r="X27" s="7">
        <f t="shared" si="2"/>
        <v>0</v>
      </c>
      <c r="Y27" s="7">
        <f t="shared" si="2"/>
        <v>0</v>
      </c>
      <c r="Z27" s="7">
        <f t="shared" si="3"/>
        <v>18</v>
      </c>
    </row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</sheetData>
  <sortState xmlns:xlrd2="http://schemas.microsoft.com/office/spreadsheetml/2017/richdata2" ref="A3:P18">
    <sortCondition ref="J3:J18"/>
    <sortCondition ref="C3:C18"/>
  </sortState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outlinePr summaryBelow="0" summaryRight="0"/>
  </sheetPr>
  <dimension ref="A1:Z885"/>
  <sheetViews>
    <sheetView workbookViewId="0">
      <pane ySplit="1" topLeftCell="A2" activePane="bottomLeft" state="frozen"/>
      <selection pane="bottomLeft" activeCell="Z17" sqref="Z17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26" ht="14.25" customHeight="1" x14ac:dyDescent="0.25">
      <c r="A1" s="66" t="s">
        <v>695</v>
      </c>
      <c r="B1" s="67" t="s">
        <v>696</v>
      </c>
      <c r="C1" s="67" t="s">
        <v>697</v>
      </c>
      <c r="D1" s="67" t="s">
        <v>698</v>
      </c>
      <c r="E1" s="67"/>
      <c r="F1" s="67" t="s">
        <v>699</v>
      </c>
      <c r="G1" s="67" t="s">
        <v>1</v>
      </c>
      <c r="H1" s="67" t="s">
        <v>3</v>
      </c>
      <c r="I1" s="67" t="s">
        <v>650</v>
      </c>
      <c r="J1" s="67" t="s">
        <v>2</v>
      </c>
      <c r="K1" s="67" t="s">
        <v>5</v>
      </c>
      <c r="L1" s="68" t="s">
        <v>651</v>
      </c>
      <c r="M1" s="67" t="s">
        <v>652</v>
      </c>
      <c r="N1" s="69" t="s">
        <v>700</v>
      </c>
      <c r="O1" s="69" t="s">
        <v>701</v>
      </c>
    </row>
    <row r="2" spans="1:26" ht="14.25" customHeight="1" x14ac:dyDescent="0.25">
      <c r="A2" s="126"/>
      <c r="B2" s="124"/>
      <c r="C2" s="124"/>
      <c r="D2" s="125"/>
      <c r="E2" s="125"/>
      <c r="F2" s="125">
        <v>1534</v>
      </c>
      <c r="G2" s="49" t="str">
        <f>+VLOOKUP(F2,Participants!$A$1:$F$798,2,FALSE)</f>
        <v>Shaun Guyton jr</v>
      </c>
      <c r="H2" s="49" t="str">
        <f>+VLOOKUP(F2,Participants!$A$1:$F$798,4,FALSE)</f>
        <v>SKS</v>
      </c>
      <c r="I2" s="49" t="str">
        <f>+VLOOKUP(F2,Participants!$A$1:$F$798,5,FALSE)</f>
        <v>M</v>
      </c>
      <c r="J2" s="49">
        <f>+VLOOKUP(F2,Participants!$A$1:$F$798,3,FALSE)</f>
        <v>8</v>
      </c>
      <c r="K2" s="49" t="str">
        <f>+VLOOKUP(F2,Participants!$A$1:$G$798,7,FALSE)</f>
        <v>VARSITY BOYS</v>
      </c>
      <c r="L2" s="70">
        <v>1</v>
      </c>
      <c r="M2" s="49">
        <v>10</v>
      </c>
      <c r="N2" s="49">
        <v>30</v>
      </c>
      <c r="O2" s="49">
        <v>2.5</v>
      </c>
    </row>
    <row r="3" spans="1:26" ht="14.25" customHeight="1" x14ac:dyDescent="0.25">
      <c r="A3" s="126"/>
      <c r="B3" s="124"/>
      <c r="C3" s="124"/>
      <c r="D3" s="125"/>
      <c r="E3" s="125"/>
      <c r="F3" s="125">
        <v>1235</v>
      </c>
      <c r="G3" s="49" t="str">
        <f>+VLOOKUP(F3,Participants!$A$1:$F$798,2,FALSE)</f>
        <v>Jaxson Sagwitz</v>
      </c>
      <c r="H3" s="49" t="str">
        <f>+VLOOKUP(F3,Participants!$A$1:$F$798,4,FALSE)</f>
        <v>MQA</v>
      </c>
      <c r="I3" s="49" t="str">
        <f>+VLOOKUP(F3,Participants!$A$1:$F$798,5,FALSE)</f>
        <v>M</v>
      </c>
      <c r="J3" s="49">
        <f>+VLOOKUP(F3,Participants!$A$1:$F$798,3,FALSE)</f>
        <v>8</v>
      </c>
      <c r="K3" s="49" t="str">
        <f>+VLOOKUP(F3,Participants!$A$1:$G$798,7,FALSE)</f>
        <v>VARSITY BOYS</v>
      </c>
      <c r="L3" s="120">
        <v>2</v>
      </c>
      <c r="M3" s="49">
        <v>8</v>
      </c>
      <c r="N3" s="49">
        <v>30</v>
      </c>
      <c r="O3" s="49">
        <v>0</v>
      </c>
    </row>
    <row r="4" spans="1:26" ht="14.25" customHeight="1" x14ac:dyDescent="0.25">
      <c r="A4" s="126"/>
      <c r="B4" s="124"/>
      <c r="C4" s="124"/>
      <c r="D4" s="125"/>
      <c r="E4" s="125"/>
      <c r="F4" s="125">
        <v>1233</v>
      </c>
      <c r="G4" s="49" t="str">
        <f>+VLOOKUP(F4,Participants!$A$1:$F$798,2,FALSE)</f>
        <v>Everett Nemeth</v>
      </c>
      <c r="H4" s="49" t="str">
        <f>+VLOOKUP(F4,Participants!$A$1:$F$798,4,FALSE)</f>
        <v>MQA</v>
      </c>
      <c r="I4" s="49" t="str">
        <f>+VLOOKUP(F4,Participants!$A$1:$F$798,5,FALSE)</f>
        <v>M</v>
      </c>
      <c r="J4" s="49">
        <f>+VLOOKUP(F4,Participants!$A$1:$F$798,3,FALSE)</f>
        <v>8</v>
      </c>
      <c r="K4" s="49" t="str">
        <f>+VLOOKUP(F4,Participants!$A$1:$G$798,7,FALSE)</f>
        <v>VARSITY BOYS</v>
      </c>
      <c r="L4" s="70">
        <v>3</v>
      </c>
      <c r="M4" s="49">
        <v>6</v>
      </c>
      <c r="N4" s="49">
        <v>27</v>
      </c>
      <c r="O4" s="49">
        <v>9.5</v>
      </c>
    </row>
    <row r="5" spans="1:26" ht="14.25" customHeight="1" x14ac:dyDescent="0.25">
      <c r="A5" s="126"/>
      <c r="B5" s="124"/>
      <c r="C5" s="124"/>
      <c r="D5" s="125"/>
      <c r="E5" s="125"/>
      <c r="F5" s="49">
        <v>1531</v>
      </c>
      <c r="G5" s="49" t="str">
        <f>+VLOOKUP(F5,Participants!$A$1:$F$798,2,FALSE)</f>
        <v>Thomas Baier</v>
      </c>
      <c r="H5" s="49" t="str">
        <f>+VLOOKUP(F5,Participants!$A$1:$F$798,4,FALSE)</f>
        <v>SKS</v>
      </c>
      <c r="I5" s="49" t="str">
        <f>+VLOOKUP(F5,Participants!$A$1:$F$798,5,FALSE)</f>
        <v>M</v>
      </c>
      <c r="J5" s="49">
        <f>+VLOOKUP(F5,Participants!$A$1:$F$798,3,FALSE)</f>
        <v>8</v>
      </c>
      <c r="K5" s="49" t="str">
        <f>+VLOOKUP(F5,Participants!$A$1:$G$798,7,FALSE)</f>
        <v>VARSITY BOYS</v>
      </c>
      <c r="L5" s="120">
        <v>4</v>
      </c>
      <c r="M5" s="49">
        <v>5</v>
      </c>
      <c r="N5" s="49">
        <v>27</v>
      </c>
      <c r="O5" s="49">
        <v>9</v>
      </c>
    </row>
    <row r="6" spans="1:26" ht="14.25" customHeight="1" x14ac:dyDescent="0.25">
      <c r="A6" s="126"/>
      <c r="B6" s="124"/>
      <c r="C6" s="124"/>
      <c r="D6" s="125"/>
      <c r="E6" s="125"/>
      <c r="F6" s="49"/>
      <c r="G6" s="49"/>
      <c r="H6" s="49"/>
      <c r="I6" s="49"/>
      <c r="J6" s="49"/>
      <c r="K6" s="49"/>
      <c r="L6" s="70"/>
      <c r="M6" s="49"/>
      <c r="N6" s="49"/>
      <c r="O6" s="49"/>
    </row>
    <row r="7" spans="1:26" ht="14.25" customHeight="1" x14ac:dyDescent="0.25">
      <c r="A7" s="126"/>
      <c r="B7" s="124"/>
      <c r="C7" s="124"/>
      <c r="D7" s="125"/>
      <c r="E7" s="125"/>
      <c r="F7" s="49">
        <v>1553</v>
      </c>
      <c r="G7" s="49" t="str">
        <f>+VLOOKUP(F7,Participants!$A$1:$F$798,2,FALSE)</f>
        <v>Maddy Racette</v>
      </c>
      <c r="H7" s="49" t="str">
        <f>+VLOOKUP(F7,Participants!$A$1:$F$798,4,FALSE)</f>
        <v>SKS</v>
      </c>
      <c r="I7" s="49" t="str">
        <f>+VLOOKUP(F7,Participants!$A$1:$F$798,5,FALSE)</f>
        <v>F</v>
      </c>
      <c r="J7" s="49">
        <f>+VLOOKUP(F7,Participants!$A$1:$F$798,3,FALSE)</f>
        <v>7</v>
      </c>
      <c r="K7" s="49" t="str">
        <f>+VLOOKUP(F7,Participants!$A$1:$G$798,7,FALSE)</f>
        <v>VARSITY GIRLS</v>
      </c>
      <c r="L7" s="70">
        <v>1</v>
      </c>
      <c r="M7" s="49">
        <v>10</v>
      </c>
      <c r="N7" s="49">
        <v>29</v>
      </c>
      <c r="O7" s="49">
        <v>0.5</v>
      </c>
    </row>
    <row r="8" spans="1:26" ht="14.25" customHeight="1" x14ac:dyDescent="0.25">
      <c r="A8" s="126"/>
      <c r="B8" s="124"/>
      <c r="C8" s="124"/>
      <c r="D8" s="125"/>
      <c r="E8" s="125"/>
      <c r="F8" s="125">
        <v>678</v>
      </c>
      <c r="G8" s="49" t="str">
        <f>+VLOOKUP(F8,Participants!$A$1:$F$798,2,FALSE)</f>
        <v>Kaylie Mitchell</v>
      </c>
      <c r="H8" s="49" t="str">
        <f>+VLOOKUP(F8,Participants!$A$1:$F$798,4,FALSE)</f>
        <v>BTA</v>
      </c>
      <c r="I8" s="49" t="str">
        <f>+VLOOKUP(F8,Participants!$A$1:$F$798,5,FALSE)</f>
        <v>F</v>
      </c>
      <c r="J8" s="49">
        <f>+VLOOKUP(F8,Participants!$A$1:$F$798,3,FALSE)</f>
        <v>8</v>
      </c>
      <c r="K8" s="49" t="str">
        <f>+VLOOKUP(F8,Participants!$A$1:$G$798,7,FALSE)</f>
        <v>VARSITY GIRLS</v>
      </c>
      <c r="L8" s="120">
        <v>2</v>
      </c>
      <c r="M8" s="49">
        <v>8</v>
      </c>
      <c r="N8" s="49">
        <v>24</v>
      </c>
      <c r="O8" s="49">
        <v>8</v>
      </c>
    </row>
    <row r="9" spans="1:26" ht="14.25" customHeight="1" x14ac:dyDescent="0.25">
      <c r="A9" s="126"/>
      <c r="B9" s="124"/>
      <c r="C9" s="124"/>
      <c r="D9" s="125"/>
      <c r="E9" s="125"/>
      <c r="F9" s="49">
        <v>1542</v>
      </c>
      <c r="G9" s="49" t="str">
        <f>+VLOOKUP(F9,Participants!$A$1:$F$798,2,FALSE)</f>
        <v>Olivia Costigan</v>
      </c>
      <c r="H9" s="49" t="str">
        <f>+VLOOKUP(F9,Participants!$A$1:$F$798,4,FALSE)</f>
        <v>SKS</v>
      </c>
      <c r="I9" s="49" t="str">
        <f>+VLOOKUP(F9,Participants!$A$1:$F$798,5,FALSE)</f>
        <v>F</v>
      </c>
      <c r="J9" s="49">
        <f>+VLOOKUP(F9,Participants!$A$1:$F$798,3,FALSE)</f>
        <v>7</v>
      </c>
      <c r="K9" s="49" t="str">
        <f>+VLOOKUP(F9,Participants!$A$1:$G$798,7,FALSE)</f>
        <v>VARSITY GIRLS</v>
      </c>
      <c r="L9" s="70">
        <v>3</v>
      </c>
      <c r="M9" s="49">
        <v>6</v>
      </c>
      <c r="N9" s="49">
        <v>22</v>
      </c>
      <c r="O9" s="49">
        <v>7</v>
      </c>
    </row>
    <row r="10" spans="1:26" ht="14.25" customHeight="1" x14ac:dyDescent="0.25">
      <c r="A10" s="126"/>
      <c r="B10" s="124"/>
      <c r="C10" s="124"/>
      <c r="D10" s="125"/>
      <c r="E10" s="125"/>
      <c r="F10" s="49">
        <v>1547</v>
      </c>
      <c r="G10" s="49" t="str">
        <f>+VLOOKUP(F10,Participants!$A$1:$F$798,2,FALSE)</f>
        <v>Allison Jones</v>
      </c>
      <c r="H10" s="49" t="str">
        <f>+VLOOKUP(F10,Participants!$A$1:$F$798,4,FALSE)</f>
        <v>SKS</v>
      </c>
      <c r="I10" s="49" t="str">
        <f>+VLOOKUP(F10,Participants!$A$1:$F$798,5,FALSE)</f>
        <v>F</v>
      </c>
      <c r="J10" s="49">
        <f>+VLOOKUP(F10,Participants!$A$1:$F$798,3,FALSE)</f>
        <v>7</v>
      </c>
      <c r="K10" s="49" t="str">
        <f>+VLOOKUP(F10,Participants!$A$1:$G$798,7,FALSE)</f>
        <v>VARSITY GIRLS</v>
      </c>
      <c r="L10" s="120">
        <v>4</v>
      </c>
      <c r="M10" s="49">
        <v>5</v>
      </c>
      <c r="N10" s="49">
        <v>20</v>
      </c>
      <c r="O10" s="49">
        <v>11.5</v>
      </c>
    </row>
    <row r="11" spans="1:26" ht="15.75" customHeight="1" x14ac:dyDescent="0.25"/>
    <row r="12" spans="1:26" ht="15.75" customHeight="1" x14ac:dyDescent="0.25"/>
    <row r="13" spans="1:26" ht="15.75" customHeight="1" x14ac:dyDescent="0.25"/>
    <row r="14" spans="1:26" ht="14.25" customHeight="1" x14ac:dyDescent="0.25">
      <c r="A14" s="71"/>
      <c r="B14" s="38" t="s">
        <v>61</v>
      </c>
      <c r="C14" s="38" t="s">
        <v>23</v>
      </c>
      <c r="D14" s="38" t="s">
        <v>14</v>
      </c>
      <c r="E14" s="38" t="s">
        <v>21</v>
      </c>
      <c r="F14" s="38" t="s">
        <v>16</v>
      </c>
      <c r="G14" s="38" t="s">
        <v>30</v>
      </c>
      <c r="H14" s="38" t="s">
        <v>25</v>
      </c>
      <c r="I14" s="38" t="s">
        <v>257</v>
      </c>
      <c r="J14" s="38" t="s">
        <v>229</v>
      </c>
      <c r="K14" s="38" t="s">
        <v>36</v>
      </c>
      <c r="L14" s="38" t="s">
        <v>41</v>
      </c>
      <c r="M14" s="38" t="s">
        <v>63</v>
      </c>
      <c r="N14" s="38" t="s">
        <v>47</v>
      </c>
      <c r="O14" s="38" t="s">
        <v>55</v>
      </c>
      <c r="P14" s="38" t="s">
        <v>72</v>
      </c>
      <c r="Q14" s="38" t="s">
        <v>66</v>
      </c>
      <c r="R14" s="38" t="s">
        <v>347</v>
      </c>
      <c r="S14" s="38" t="s">
        <v>75</v>
      </c>
      <c r="T14" s="38" t="s">
        <v>78</v>
      </c>
      <c r="U14" s="38" t="s">
        <v>445</v>
      </c>
      <c r="V14" s="38" t="s">
        <v>653</v>
      </c>
      <c r="W14" s="38" t="s">
        <v>654</v>
      </c>
      <c r="X14" s="38" t="s">
        <v>588</v>
      </c>
      <c r="Y14" s="38" t="s">
        <v>50</v>
      </c>
      <c r="Z14" s="39" t="s">
        <v>655</v>
      </c>
    </row>
    <row r="15" spans="1:26" ht="14.25" customHeight="1" x14ac:dyDescent="0.25">
      <c r="A15" s="71"/>
    </row>
    <row r="16" spans="1:26" ht="14.25" customHeight="1" x14ac:dyDescent="0.25">
      <c r="A16" s="71"/>
    </row>
    <row r="17" spans="1:26" ht="14.25" customHeight="1" x14ac:dyDescent="0.25">
      <c r="A17" s="71" t="s">
        <v>149</v>
      </c>
      <c r="B17" s="7">
        <f t="shared" ref="B17:K18" si="0">+SUMIFS($M$1:$M$10,$K$1:$K$10,$A17,$H$1:$H$10,B$14)</f>
        <v>0</v>
      </c>
      <c r="C17" s="7">
        <f t="shared" si="0"/>
        <v>0</v>
      </c>
      <c r="D17" s="7">
        <f t="shared" si="0"/>
        <v>0</v>
      </c>
      <c r="E17" s="7">
        <f t="shared" si="0"/>
        <v>0</v>
      </c>
      <c r="F17" s="7">
        <f t="shared" si="0"/>
        <v>0</v>
      </c>
      <c r="G17" s="7">
        <f t="shared" si="0"/>
        <v>8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 t="shared" si="0"/>
        <v>0</v>
      </c>
      <c r="L17" s="7">
        <f t="shared" ref="L17:Y18" si="1">+SUMIFS($M$1:$M$10,$K$1:$K$10,$A17,$H$1:$H$10,L$14)</f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7">
        <f t="shared" si="1"/>
        <v>0</v>
      </c>
      <c r="Q17" s="7">
        <f t="shared" si="1"/>
        <v>0</v>
      </c>
      <c r="R17" s="7">
        <f t="shared" si="1"/>
        <v>0</v>
      </c>
      <c r="S17" s="7">
        <f t="shared" si="1"/>
        <v>0</v>
      </c>
      <c r="T17" s="7">
        <f t="shared" si="1"/>
        <v>0</v>
      </c>
      <c r="U17" s="7">
        <f t="shared" si="1"/>
        <v>21</v>
      </c>
      <c r="V17" s="7">
        <f t="shared" si="1"/>
        <v>0</v>
      </c>
      <c r="W17" s="7">
        <f t="shared" si="1"/>
        <v>0</v>
      </c>
      <c r="X17" s="7">
        <f t="shared" si="1"/>
        <v>0</v>
      </c>
      <c r="Y17" s="7">
        <f t="shared" si="1"/>
        <v>0</v>
      </c>
      <c r="Z17" s="7">
        <f>SUM(B17:Y17)</f>
        <v>29</v>
      </c>
    </row>
    <row r="18" spans="1:26" ht="14.25" customHeight="1" x14ac:dyDescent="0.25">
      <c r="A18" s="71" t="s">
        <v>138</v>
      </c>
      <c r="B18" s="7">
        <f t="shared" si="0"/>
        <v>0</v>
      </c>
      <c r="C18" s="7">
        <f t="shared" si="0"/>
        <v>0</v>
      </c>
      <c r="D18" s="7">
        <f t="shared" si="0"/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  <c r="H18" s="7">
        <f t="shared" si="0"/>
        <v>0</v>
      </c>
      <c r="I18" s="7">
        <f t="shared" si="0"/>
        <v>0</v>
      </c>
      <c r="J18" s="7">
        <f t="shared" si="0"/>
        <v>0</v>
      </c>
      <c r="K18" s="7">
        <f t="shared" si="0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14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15</v>
      </c>
      <c r="V18" s="7">
        <f t="shared" si="1"/>
        <v>0</v>
      </c>
      <c r="W18" s="7">
        <f t="shared" si="1"/>
        <v>0</v>
      </c>
      <c r="X18" s="7">
        <f t="shared" si="1"/>
        <v>0</v>
      </c>
      <c r="Y18" s="7">
        <f t="shared" si="1"/>
        <v>0</v>
      </c>
      <c r="Z18" s="7">
        <f>SUM(B18:Y18)</f>
        <v>29</v>
      </c>
    </row>
    <row r="19" spans="1:26" ht="15.75" customHeight="1" x14ac:dyDescent="0.25"/>
    <row r="20" spans="1:26" ht="15.75" customHeight="1" x14ac:dyDescent="0.25"/>
    <row r="21" spans="1:26" ht="15.75" customHeight="1" x14ac:dyDescent="0.25"/>
    <row r="22" spans="1:26" ht="15.75" customHeight="1" x14ac:dyDescent="0.25"/>
    <row r="23" spans="1:26" ht="15.75" customHeight="1" x14ac:dyDescent="0.25"/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</sheetData>
  <sortState xmlns:xlrd2="http://schemas.microsoft.com/office/spreadsheetml/2017/richdata2" ref="A2:O10">
    <sortCondition ref="K2:K10"/>
    <sortCondition descending="1" ref="N2:N10"/>
    <sortCondition descending="1" ref="O2:O10"/>
  </sortState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Z920"/>
  <sheetViews>
    <sheetView workbookViewId="0">
      <pane ySplit="2" topLeftCell="A3" activePane="bottomLeft" state="frozen"/>
      <selection pane="bottomLeft" activeCell="Z51" sqref="Z51"/>
    </sheetView>
  </sheetViews>
  <sheetFormatPr defaultColWidth="14.42578125" defaultRowHeight="15" customHeight="1" x14ac:dyDescent="0.25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style="97" customWidth="1"/>
    <col min="15" max="15" width="8.42578125" style="97" customWidth="1"/>
    <col min="16" max="26" width="8.42578125" customWidth="1"/>
  </cols>
  <sheetData>
    <row r="1" spans="1:15" ht="14.25" customHeight="1" x14ac:dyDescent="0.25">
      <c r="A1" s="72" t="s">
        <v>702</v>
      </c>
      <c r="B1" s="44"/>
      <c r="C1" s="44"/>
      <c r="D1" s="73"/>
      <c r="E1" s="74"/>
      <c r="F1" s="44"/>
      <c r="G1" s="44"/>
      <c r="H1" s="44"/>
      <c r="I1" s="44"/>
      <c r="J1" s="44"/>
      <c r="K1" s="44"/>
      <c r="L1" s="75"/>
      <c r="M1" s="75"/>
      <c r="N1" s="133" t="s">
        <v>703</v>
      </c>
      <c r="O1" s="134"/>
    </row>
    <row r="2" spans="1:15" ht="14.25" customHeight="1" x14ac:dyDescent="0.25">
      <c r="A2" s="76" t="s">
        <v>704</v>
      </c>
      <c r="B2" s="76" t="s">
        <v>705</v>
      </c>
      <c r="C2" s="76" t="s">
        <v>706</v>
      </c>
      <c r="D2" s="77" t="s">
        <v>707</v>
      </c>
      <c r="E2" s="77"/>
      <c r="F2" s="78" t="s">
        <v>708</v>
      </c>
      <c r="G2" s="76" t="s">
        <v>1</v>
      </c>
      <c r="H2" s="76" t="s">
        <v>3</v>
      </c>
      <c r="I2" s="76" t="s">
        <v>650</v>
      </c>
      <c r="J2" s="76" t="s">
        <v>2</v>
      </c>
      <c r="K2" s="76" t="s">
        <v>5</v>
      </c>
      <c r="L2" s="77" t="s">
        <v>651</v>
      </c>
      <c r="M2" s="77" t="s">
        <v>652</v>
      </c>
      <c r="N2" s="79" t="s">
        <v>700</v>
      </c>
      <c r="O2" s="79" t="s">
        <v>701</v>
      </c>
    </row>
    <row r="3" spans="1:15" ht="14.25" customHeight="1" x14ac:dyDescent="0.25">
      <c r="A3" s="123"/>
      <c r="B3" s="124"/>
      <c r="C3" s="124"/>
      <c r="D3" s="125"/>
      <c r="E3" s="125"/>
      <c r="F3" s="125">
        <v>1498</v>
      </c>
      <c r="G3" s="49" t="str">
        <f>+VLOOKUP(F3,Participants!$A$1:$F$798,2,FALSE)</f>
        <v>Fionn Degnan</v>
      </c>
      <c r="H3" s="49" t="str">
        <f>+VLOOKUP(F3,Participants!$A$1:$F$798,4,FALSE)</f>
        <v>SKS</v>
      </c>
      <c r="I3" s="49" t="str">
        <f>+VLOOKUP(F3,Participants!$A$1:$F$798,5,FALSE)</f>
        <v>M</v>
      </c>
      <c r="J3" s="49">
        <f>+VLOOKUP(F3,Participants!$A$1:$F$798,3,FALSE)</f>
        <v>6</v>
      </c>
      <c r="K3" s="10" t="str">
        <f>+VLOOKUP(F3,Participants!$A$1:$G$798,7,FALSE)</f>
        <v>JV BOYS</v>
      </c>
      <c r="L3" s="70">
        <v>1</v>
      </c>
      <c r="M3" s="49">
        <v>10</v>
      </c>
      <c r="N3" s="49">
        <v>20</v>
      </c>
      <c r="O3" s="49">
        <v>0</v>
      </c>
    </row>
    <row r="4" spans="1:15" ht="14.25" customHeight="1" x14ac:dyDescent="0.25">
      <c r="A4" s="123"/>
      <c r="B4" s="124"/>
      <c r="C4" s="124"/>
      <c r="D4" s="125"/>
      <c r="E4" s="125"/>
      <c r="F4" s="125">
        <v>1213</v>
      </c>
      <c r="G4" s="49" t="str">
        <f>+VLOOKUP(F4,Participants!$A$1:$F$798,2,FALSE)</f>
        <v>Wayne Bauer</v>
      </c>
      <c r="H4" s="49" t="str">
        <f>+VLOOKUP(F4,Participants!$A$1:$F$798,4,FALSE)</f>
        <v>MQA</v>
      </c>
      <c r="I4" s="49" t="str">
        <f>+VLOOKUP(F4,Participants!$A$1:$F$798,5,FALSE)</f>
        <v>M</v>
      </c>
      <c r="J4" s="49">
        <f>+VLOOKUP(F4,Participants!$A$1:$F$798,3,FALSE)</f>
        <v>5</v>
      </c>
      <c r="K4" s="10" t="str">
        <f>+VLOOKUP(F4,Participants!$A$1:$G$798,7,FALSE)</f>
        <v>JV BOYS</v>
      </c>
      <c r="L4" s="120">
        <v>2</v>
      </c>
      <c r="M4" s="49">
        <v>8</v>
      </c>
      <c r="N4" s="49">
        <v>18</v>
      </c>
      <c r="O4" s="49">
        <v>5</v>
      </c>
    </row>
    <row r="5" spans="1:15" ht="14.25" customHeight="1" x14ac:dyDescent="0.25">
      <c r="A5" s="123"/>
      <c r="B5" s="124"/>
      <c r="C5" s="124"/>
      <c r="D5" s="125"/>
      <c r="E5" s="125"/>
      <c r="F5" s="125">
        <v>1217</v>
      </c>
      <c r="G5" s="49" t="str">
        <f>+VLOOKUP(F5,Participants!$A$1:$F$798,2,FALSE)</f>
        <v>Isaac Townsend</v>
      </c>
      <c r="H5" s="49" t="str">
        <f>+VLOOKUP(F5,Participants!$A$1:$F$798,4,FALSE)</f>
        <v>MQA</v>
      </c>
      <c r="I5" s="49" t="str">
        <f>+VLOOKUP(F5,Participants!$A$1:$F$798,5,FALSE)</f>
        <v>M</v>
      </c>
      <c r="J5" s="49">
        <f>+VLOOKUP(F5,Participants!$A$1:$F$798,3,FALSE)</f>
        <v>6</v>
      </c>
      <c r="K5" s="10" t="str">
        <f>+VLOOKUP(F5,Participants!$A$1:$G$798,7,FALSE)</f>
        <v>JV BOYS</v>
      </c>
      <c r="L5" s="70">
        <v>2</v>
      </c>
      <c r="M5" s="49">
        <v>6</v>
      </c>
      <c r="N5" s="49">
        <v>18</v>
      </c>
      <c r="O5" s="49">
        <v>5</v>
      </c>
    </row>
    <row r="6" spans="1:15" ht="14.25" customHeight="1" x14ac:dyDescent="0.25">
      <c r="A6" s="123"/>
      <c r="B6" s="124"/>
      <c r="C6" s="124"/>
      <c r="D6" s="125"/>
      <c r="E6" s="125"/>
      <c r="F6" s="125">
        <v>635</v>
      </c>
      <c r="G6" s="49" t="str">
        <f>+VLOOKUP(F6,Participants!$A$1:$F$798,2,FALSE)</f>
        <v>Matthew Yeager</v>
      </c>
      <c r="H6" s="49" t="str">
        <f>+VLOOKUP(F6,Participants!$A$1:$F$798,4,FALSE)</f>
        <v>BCS</v>
      </c>
      <c r="I6" s="49" t="str">
        <f>+VLOOKUP(F6,Participants!$A$1:$F$798,5,FALSE)</f>
        <v>M</v>
      </c>
      <c r="J6" s="49">
        <f>+VLOOKUP(F6,Participants!$A$1:$F$798,3,FALSE)</f>
        <v>6</v>
      </c>
      <c r="K6" s="10" t="str">
        <f>+VLOOKUP(F6,Participants!$A$1:$G$798,7,FALSE)</f>
        <v>JV BOYS</v>
      </c>
      <c r="L6" s="120">
        <v>4</v>
      </c>
      <c r="M6" s="49">
        <v>5</v>
      </c>
      <c r="N6" s="49">
        <v>16</v>
      </c>
      <c r="O6" s="49">
        <v>7</v>
      </c>
    </row>
    <row r="7" spans="1:15" ht="14.25" customHeight="1" x14ac:dyDescent="0.25">
      <c r="A7" s="123"/>
      <c r="B7" s="124"/>
      <c r="C7" s="124"/>
      <c r="D7" s="125"/>
      <c r="E7" s="125"/>
      <c r="F7" s="125">
        <v>1152</v>
      </c>
      <c r="G7" s="49" t="str">
        <f>+VLOOKUP(F7,Participants!$A$1:$F$798,2,FALSE)</f>
        <v>James Jordan</v>
      </c>
      <c r="H7" s="49" t="str">
        <f>+VLOOKUP(F7,Participants!$A$1:$F$798,4,FALSE)</f>
        <v>MOS</v>
      </c>
      <c r="I7" s="49" t="str">
        <f>+VLOOKUP(F7,Participants!$A$1:$F$798,5,FALSE)</f>
        <v>M</v>
      </c>
      <c r="J7" s="49">
        <f>+VLOOKUP(F7,Participants!$A$1:$F$798,3,FALSE)</f>
        <v>6</v>
      </c>
      <c r="K7" s="10" t="str">
        <f>+VLOOKUP(F7,Participants!$A$1:$G$798,7,FALSE)</f>
        <v>JV BOYS</v>
      </c>
      <c r="L7" s="70">
        <v>5</v>
      </c>
      <c r="M7" s="49">
        <v>4</v>
      </c>
      <c r="N7" s="49">
        <v>16</v>
      </c>
      <c r="O7" s="49">
        <v>0</v>
      </c>
    </row>
    <row r="8" spans="1:15" ht="14.25" customHeight="1" x14ac:dyDescent="0.25">
      <c r="A8" s="123"/>
      <c r="B8" s="124"/>
      <c r="C8" s="124"/>
      <c r="D8" s="125"/>
      <c r="E8" s="125"/>
      <c r="F8" s="125">
        <v>1216</v>
      </c>
      <c r="G8" s="49" t="str">
        <f>+VLOOKUP(F8,Participants!$A$1:$F$798,2,FALSE)</f>
        <v>Jaxon Orr</v>
      </c>
      <c r="H8" s="49" t="str">
        <f>+VLOOKUP(F8,Participants!$A$1:$F$798,4,FALSE)</f>
        <v>MQA</v>
      </c>
      <c r="I8" s="49" t="str">
        <f>+VLOOKUP(F8,Participants!$A$1:$F$798,5,FALSE)</f>
        <v>M</v>
      </c>
      <c r="J8" s="49">
        <f>+VLOOKUP(F8,Participants!$A$1:$F$798,3,FALSE)</f>
        <v>5</v>
      </c>
      <c r="K8" s="10" t="str">
        <f>+VLOOKUP(F8,Participants!$A$1:$G$798,7,FALSE)</f>
        <v>JV BOYS</v>
      </c>
      <c r="L8" s="120">
        <v>6</v>
      </c>
      <c r="M8" s="49">
        <v>3</v>
      </c>
      <c r="N8" s="49">
        <v>15</v>
      </c>
      <c r="O8" s="49">
        <v>2</v>
      </c>
    </row>
    <row r="9" spans="1:15" ht="14.25" customHeight="1" x14ac:dyDescent="0.25">
      <c r="A9" s="123"/>
      <c r="B9" s="124"/>
      <c r="C9" s="124"/>
      <c r="D9" s="125"/>
      <c r="E9" s="125"/>
      <c r="F9" s="125">
        <v>1504</v>
      </c>
      <c r="G9" s="49" t="str">
        <f>+VLOOKUP(F9,Participants!$A$1:$F$798,2,FALSE)</f>
        <v>Jesse Ronnenberg</v>
      </c>
      <c r="H9" s="49" t="str">
        <f>+VLOOKUP(F9,Participants!$A$1:$F$798,4,FALSE)</f>
        <v>SKS</v>
      </c>
      <c r="I9" s="49" t="str">
        <f>+VLOOKUP(F9,Participants!$A$1:$F$798,5,FALSE)</f>
        <v>M</v>
      </c>
      <c r="J9" s="49">
        <f>+VLOOKUP(F9,Participants!$A$1:$F$798,3,FALSE)</f>
        <v>6</v>
      </c>
      <c r="K9" s="10" t="str">
        <f>+VLOOKUP(F9,Participants!$A$1:$G$798,7,FALSE)</f>
        <v>JV BOYS</v>
      </c>
      <c r="L9" s="70">
        <v>7</v>
      </c>
      <c r="M9" s="49">
        <v>2</v>
      </c>
      <c r="N9" s="49">
        <v>13</v>
      </c>
      <c r="O9" s="49">
        <v>9.5</v>
      </c>
    </row>
    <row r="10" spans="1:15" ht="14.25" customHeight="1" x14ac:dyDescent="0.25">
      <c r="A10" s="123"/>
      <c r="B10" s="124"/>
      <c r="C10" s="124"/>
      <c r="D10" s="125"/>
      <c r="E10" s="125"/>
      <c r="F10" s="125"/>
      <c r="G10" s="49"/>
      <c r="H10" s="49"/>
      <c r="I10" s="49"/>
      <c r="J10" s="49"/>
      <c r="K10" s="10"/>
      <c r="L10" s="70"/>
      <c r="M10" s="49"/>
      <c r="N10" s="49"/>
      <c r="O10" s="49"/>
    </row>
    <row r="11" spans="1:15" ht="14.25" customHeight="1" x14ac:dyDescent="0.25">
      <c r="A11" s="123"/>
      <c r="B11" s="124"/>
      <c r="C11" s="124"/>
      <c r="D11" s="125"/>
      <c r="E11" s="125"/>
      <c r="F11" s="125">
        <v>1518</v>
      </c>
      <c r="G11" s="49" t="str">
        <f>+VLOOKUP(F11,Participants!$A$1:$F$798,2,FALSE)</f>
        <v>Kennedy Killen</v>
      </c>
      <c r="H11" s="49" t="str">
        <f>+VLOOKUP(F11,Participants!$A$1:$F$798,4,FALSE)</f>
        <v>SKS</v>
      </c>
      <c r="I11" s="49" t="str">
        <f>+VLOOKUP(F11,Participants!$A$1:$F$798,5,FALSE)</f>
        <v>F</v>
      </c>
      <c r="J11" s="49">
        <f>+VLOOKUP(F11,Participants!$A$1:$F$798,3,FALSE)</f>
        <v>6</v>
      </c>
      <c r="K11" s="10" t="str">
        <f>+VLOOKUP(F11,Participants!$A$1:$G$798,7,FALSE)</f>
        <v>JV GIRLS</v>
      </c>
      <c r="L11" s="120">
        <v>1</v>
      </c>
      <c r="M11" s="49">
        <v>10</v>
      </c>
      <c r="N11" s="49">
        <v>26</v>
      </c>
      <c r="O11" s="49">
        <v>4</v>
      </c>
    </row>
    <row r="12" spans="1:15" ht="14.25" customHeight="1" x14ac:dyDescent="0.25">
      <c r="A12" s="123"/>
      <c r="B12" s="124"/>
      <c r="C12" s="124"/>
      <c r="D12" s="125"/>
      <c r="E12" s="125"/>
      <c r="F12" s="125">
        <v>638</v>
      </c>
      <c r="G12" s="49" t="str">
        <f>+VLOOKUP(F12,Participants!$A$1:$F$798,2,FALSE)</f>
        <v>Madelyn Miklavic</v>
      </c>
      <c r="H12" s="49" t="str">
        <f>+VLOOKUP(F12,Participants!$A$1:$F$798,4,FALSE)</f>
        <v>BCS</v>
      </c>
      <c r="I12" s="49" t="str">
        <f>+VLOOKUP(F12,Participants!$A$1:$F$798,5,FALSE)</f>
        <v>F</v>
      </c>
      <c r="J12" s="49">
        <f>+VLOOKUP(F12,Participants!$A$1:$F$798,3,FALSE)</f>
        <v>6</v>
      </c>
      <c r="K12" s="10" t="str">
        <f>+VLOOKUP(F12,Participants!$A$1:$G$798,7,FALSE)</f>
        <v>JV GIRLS</v>
      </c>
      <c r="L12" s="70">
        <v>2</v>
      </c>
      <c r="M12" s="49">
        <v>8</v>
      </c>
      <c r="N12" s="49">
        <v>22</v>
      </c>
      <c r="O12" s="49">
        <v>2</v>
      </c>
    </row>
    <row r="13" spans="1:15" ht="14.25" customHeight="1" x14ac:dyDescent="0.25">
      <c r="A13" s="123"/>
      <c r="B13" s="124"/>
      <c r="C13" s="124"/>
      <c r="D13" s="125"/>
      <c r="E13" s="125"/>
      <c r="F13" s="10">
        <v>374</v>
      </c>
      <c r="G13" s="49" t="str">
        <f>+VLOOKUP(F13,Participants!$A$1:$F$798,2,FALSE)</f>
        <v>Charlotte Austin</v>
      </c>
      <c r="H13" s="49" t="str">
        <f>+VLOOKUP(F13,Participants!$A$1:$F$798,4,FALSE)</f>
        <v>AAP</v>
      </c>
      <c r="I13" s="49" t="str">
        <f>+VLOOKUP(F13,Participants!$A$1:$F$798,5,FALSE)</f>
        <v>F</v>
      </c>
      <c r="J13" s="49">
        <f>+VLOOKUP(F13,Participants!$A$1:$F$798,3,FALSE)</f>
        <v>6</v>
      </c>
      <c r="K13" s="10" t="str">
        <f>+VLOOKUP(F13,Participants!$A$1:$G$798,7,FALSE)</f>
        <v>JV GIRLS</v>
      </c>
      <c r="L13" s="120">
        <v>3</v>
      </c>
      <c r="M13" s="49">
        <v>6</v>
      </c>
      <c r="N13" s="49">
        <v>20</v>
      </c>
      <c r="O13" s="49">
        <v>9</v>
      </c>
    </row>
    <row r="14" spans="1:15" ht="14.25" customHeight="1" x14ac:dyDescent="0.25">
      <c r="A14" s="123"/>
      <c r="B14" s="124"/>
      <c r="C14" s="124"/>
      <c r="D14" s="125"/>
      <c r="E14" s="125"/>
      <c r="F14" s="125">
        <v>1513</v>
      </c>
      <c r="G14" s="49" t="str">
        <f>+VLOOKUP(F14,Participants!$A$1:$F$798,2,FALSE)</f>
        <v>Anna Narwold</v>
      </c>
      <c r="H14" s="49" t="str">
        <f>+VLOOKUP(F14,Participants!$A$1:$F$798,4,FALSE)</f>
        <v>SKS</v>
      </c>
      <c r="I14" s="49" t="str">
        <f>+VLOOKUP(F14,Participants!$A$1:$F$798,5,FALSE)</f>
        <v>F</v>
      </c>
      <c r="J14" s="49">
        <f>+VLOOKUP(F14,Participants!$A$1:$F$798,3,FALSE)</f>
        <v>5</v>
      </c>
      <c r="K14" s="10" t="str">
        <f>+VLOOKUP(F14,Participants!$A$1:$G$798,7,FALSE)</f>
        <v>JV GIRLS</v>
      </c>
      <c r="L14" s="70">
        <v>4</v>
      </c>
      <c r="M14" s="49">
        <v>5</v>
      </c>
      <c r="N14" s="49">
        <v>19</v>
      </c>
      <c r="O14" s="49">
        <v>7</v>
      </c>
    </row>
    <row r="15" spans="1:15" ht="14.25" customHeight="1" x14ac:dyDescent="0.25">
      <c r="A15" s="123"/>
      <c r="B15" s="124"/>
      <c r="C15" s="124"/>
      <c r="D15" s="125"/>
      <c r="E15" s="125"/>
      <c r="F15" s="125">
        <v>1514</v>
      </c>
      <c r="G15" s="49" t="str">
        <f>+VLOOKUP(F15,Participants!$A$1:$F$798,2,FALSE)</f>
        <v>Charlotte Wohar</v>
      </c>
      <c r="H15" s="49" t="str">
        <f>+VLOOKUP(F15,Participants!$A$1:$F$798,4,FALSE)</f>
        <v>SKS</v>
      </c>
      <c r="I15" s="49" t="str">
        <f>+VLOOKUP(F15,Participants!$A$1:$F$798,5,FALSE)</f>
        <v>F</v>
      </c>
      <c r="J15" s="49">
        <f>+VLOOKUP(F15,Participants!$A$1:$F$798,3,FALSE)</f>
        <v>5</v>
      </c>
      <c r="K15" s="10" t="str">
        <f>+VLOOKUP(F15,Participants!$A$1:$G$798,7,FALSE)</f>
        <v>JV GIRLS</v>
      </c>
      <c r="L15" s="120">
        <v>5</v>
      </c>
      <c r="M15" s="49">
        <v>4</v>
      </c>
      <c r="N15" s="49">
        <v>18</v>
      </c>
      <c r="O15" s="49">
        <v>3</v>
      </c>
    </row>
    <row r="16" spans="1:15" ht="14.25" customHeight="1" x14ac:dyDescent="0.25">
      <c r="A16" s="123"/>
      <c r="B16" s="124"/>
      <c r="C16" s="124"/>
      <c r="D16" s="125"/>
      <c r="E16" s="125"/>
      <c r="F16" s="125">
        <v>1508</v>
      </c>
      <c r="G16" s="49" t="str">
        <f>+VLOOKUP(F16,Participants!$A$1:$F$798,2,FALSE)</f>
        <v>Isabel Costigan</v>
      </c>
      <c r="H16" s="49" t="str">
        <f>+VLOOKUP(F16,Participants!$A$1:$F$798,4,FALSE)</f>
        <v>SKS</v>
      </c>
      <c r="I16" s="49" t="str">
        <f>+VLOOKUP(F16,Participants!$A$1:$F$798,5,FALSE)</f>
        <v>F</v>
      </c>
      <c r="J16" s="49">
        <f>+VLOOKUP(F16,Participants!$A$1:$F$798,3,FALSE)</f>
        <v>5</v>
      </c>
      <c r="K16" s="10" t="str">
        <f>+VLOOKUP(F16,Participants!$A$1:$G$798,7,FALSE)</f>
        <v>JV GIRLS</v>
      </c>
      <c r="L16" s="70">
        <v>6</v>
      </c>
      <c r="M16" s="49">
        <v>3</v>
      </c>
      <c r="N16" s="49">
        <v>17</v>
      </c>
      <c r="O16" s="49">
        <v>7</v>
      </c>
    </row>
    <row r="17" spans="1:15" ht="14.25" customHeight="1" x14ac:dyDescent="0.25">
      <c r="A17" s="123"/>
      <c r="B17" s="124"/>
      <c r="C17" s="124"/>
      <c r="D17" s="125"/>
      <c r="E17" s="125"/>
      <c r="F17" s="125"/>
      <c r="G17" s="49"/>
      <c r="H17" s="49"/>
      <c r="I17" s="49"/>
      <c r="J17" s="49"/>
      <c r="K17" s="10"/>
      <c r="L17" s="70"/>
      <c r="M17" s="49"/>
      <c r="N17" s="49"/>
      <c r="O17" s="49"/>
    </row>
    <row r="18" spans="1:15" ht="14.25" customHeight="1" x14ac:dyDescent="0.25">
      <c r="A18" s="123"/>
      <c r="B18" s="124"/>
      <c r="C18" s="124"/>
      <c r="D18" s="125"/>
      <c r="E18" s="125"/>
      <c r="F18" s="125">
        <v>639</v>
      </c>
      <c r="G18" s="49" t="str">
        <f>+VLOOKUP(F18,Participants!$A$1:$F$798,2,FALSE)</f>
        <v>Tommy Edwards</v>
      </c>
      <c r="H18" s="49" t="str">
        <f>+VLOOKUP(F18,Participants!$A$1:$F$798,4,FALSE)</f>
        <v>BCS</v>
      </c>
      <c r="I18" s="49" t="str">
        <f>+VLOOKUP(F18,Participants!$A$1:$F$798,5,FALSE)</f>
        <v>M</v>
      </c>
      <c r="J18" s="49">
        <f>+VLOOKUP(F18,Participants!$A$1:$F$798,3,FALSE)</f>
        <v>8</v>
      </c>
      <c r="K18" s="10" t="str">
        <f>+VLOOKUP(F18,Participants!$A$1:$G$798,7,FALSE)</f>
        <v>VARSITY BOYS</v>
      </c>
      <c r="L18" s="120">
        <v>1</v>
      </c>
      <c r="M18" s="49">
        <v>10</v>
      </c>
      <c r="N18" s="49">
        <v>35</v>
      </c>
      <c r="O18" s="49">
        <v>3</v>
      </c>
    </row>
    <row r="19" spans="1:15" ht="14.25" customHeight="1" x14ac:dyDescent="0.25">
      <c r="F19" s="125">
        <v>803</v>
      </c>
      <c r="G19" s="49" t="str">
        <f>+VLOOKUP(F19,Participants!$A$1:$F$798,2,FALSE)</f>
        <v>Ryan ODonnell</v>
      </c>
      <c r="H19" s="49" t="str">
        <f>+VLOOKUP(F19,Participants!$A$1:$F$798,4,FALSE)</f>
        <v>DMA</v>
      </c>
      <c r="I19" s="49" t="str">
        <f>+VLOOKUP(F19,Participants!$A$1:$F$798,5,FALSE)</f>
        <v>M</v>
      </c>
      <c r="J19" s="49">
        <f>+VLOOKUP(F19,Participants!$A$1:$F$798,3,FALSE)</f>
        <v>8</v>
      </c>
      <c r="K19" s="10" t="str">
        <f>+VLOOKUP(F19,Participants!$A$1:$G$798,7,FALSE)</f>
        <v>VARSITY BOYS</v>
      </c>
      <c r="L19" s="70">
        <v>2</v>
      </c>
      <c r="M19" s="49">
        <v>8</v>
      </c>
      <c r="N19" s="49">
        <v>33</v>
      </c>
      <c r="O19" s="49">
        <v>6</v>
      </c>
    </row>
    <row r="20" spans="1:15" ht="14.25" customHeight="1" x14ac:dyDescent="0.25">
      <c r="F20" s="125">
        <v>1233</v>
      </c>
      <c r="G20" s="49" t="str">
        <f>+VLOOKUP(F20,Participants!$A$1:$F$798,2,FALSE)</f>
        <v>Everett Nemeth</v>
      </c>
      <c r="H20" s="49" t="str">
        <f>+VLOOKUP(F20,Participants!$A$1:$F$798,4,FALSE)</f>
        <v>MQA</v>
      </c>
      <c r="I20" s="49" t="str">
        <f>+VLOOKUP(F20,Participants!$A$1:$F$798,5,FALSE)</f>
        <v>M</v>
      </c>
      <c r="J20" s="49">
        <f>+VLOOKUP(F20,Participants!$A$1:$F$798,3,FALSE)</f>
        <v>8</v>
      </c>
      <c r="K20" s="10" t="str">
        <f>+VLOOKUP(F20,Participants!$A$1:$G$798,7,FALSE)</f>
        <v>VARSITY BOYS</v>
      </c>
      <c r="L20" s="120">
        <v>3</v>
      </c>
      <c r="M20" s="49">
        <v>6</v>
      </c>
      <c r="N20" s="49">
        <v>32</v>
      </c>
      <c r="O20" s="49">
        <v>7.5</v>
      </c>
    </row>
    <row r="21" spans="1:15" ht="14.25" customHeight="1" x14ac:dyDescent="0.25">
      <c r="F21" s="125">
        <v>641</v>
      </c>
      <c r="G21" s="49" t="str">
        <f>+VLOOKUP(F21,Participants!$A$1:$F$798,2,FALSE)</f>
        <v>Derek Ricciardella</v>
      </c>
      <c r="H21" s="49" t="str">
        <f>+VLOOKUP(F21,Participants!$A$1:$F$798,4,FALSE)</f>
        <v>BCS</v>
      </c>
      <c r="I21" s="49" t="str">
        <f>+VLOOKUP(F21,Participants!$A$1:$F$798,5,FALSE)</f>
        <v>M</v>
      </c>
      <c r="J21" s="49">
        <f>+VLOOKUP(F21,Participants!$A$1:$F$798,3,FALSE)</f>
        <v>8</v>
      </c>
      <c r="K21" s="10" t="str">
        <f>+VLOOKUP(F21,Participants!$A$1:$G$798,7,FALSE)</f>
        <v>VARSITY BOYS</v>
      </c>
      <c r="L21" s="70">
        <v>4</v>
      </c>
      <c r="M21" s="49">
        <v>5</v>
      </c>
      <c r="N21" s="49">
        <v>24</v>
      </c>
      <c r="O21" s="49">
        <v>6.5</v>
      </c>
    </row>
    <row r="22" spans="1:15" ht="14.25" customHeight="1" x14ac:dyDescent="0.25">
      <c r="F22" s="125">
        <v>674</v>
      </c>
      <c r="G22" s="49" t="str">
        <f>+VLOOKUP(F22,Participants!$A$1:$F$798,2,FALSE)</f>
        <v>Colin Miller</v>
      </c>
      <c r="H22" s="49" t="str">
        <f>+VLOOKUP(F22,Participants!$A$1:$F$798,4,FALSE)</f>
        <v>BTA</v>
      </c>
      <c r="I22" s="49" t="str">
        <f>+VLOOKUP(F22,Participants!$A$1:$F$798,5,FALSE)</f>
        <v>M</v>
      </c>
      <c r="J22" s="49">
        <f>+VLOOKUP(F22,Participants!$A$1:$F$798,3,FALSE)</f>
        <v>8</v>
      </c>
      <c r="K22" s="10" t="str">
        <f>+VLOOKUP(F22,Participants!$A$1:$G$798,7,FALSE)</f>
        <v>VARSITY BOYS</v>
      </c>
      <c r="L22" s="120">
        <v>5</v>
      </c>
      <c r="M22" s="49">
        <v>4</v>
      </c>
      <c r="N22" s="49">
        <v>24</v>
      </c>
      <c r="O22" s="49">
        <v>6</v>
      </c>
    </row>
    <row r="23" spans="1:15" ht="14.25" customHeight="1" x14ac:dyDescent="0.25">
      <c r="F23" s="10">
        <v>387</v>
      </c>
      <c r="G23" s="49" t="str">
        <f>+VLOOKUP(F23,Participants!$A$1:$F$798,2,FALSE)</f>
        <v>Jack Leyenaar</v>
      </c>
      <c r="H23" s="49" t="str">
        <f>+VLOOKUP(F23,Participants!$A$1:$F$798,4,FALSE)</f>
        <v>AAP</v>
      </c>
      <c r="I23" s="49" t="str">
        <f>+VLOOKUP(F23,Participants!$A$1:$F$798,5,FALSE)</f>
        <v>M</v>
      </c>
      <c r="J23" s="49">
        <f>+VLOOKUP(F23,Participants!$A$1:$F$798,3,FALSE)</f>
        <v>8</v>
      </c>
      <c r="K23" s="10" t="str">
        <f>+VLOOKUP(F23,Participants!$A$1:$G$798,7,FALSE)</f>
        <v>VARSITY BOYS</v>
      </c>
      <c r="L23" s="70">
        <v>6</v>
      </c>
      <c r="M23" s="49">
        <v>3</v>
      </c>
      <c r="N23" s="49">
        <v>24</v>
      </c>
      <c r="O23" s="49">
        <v>3</v>
      </c>
    </row>
    <row r="24" spans="1:15" ht="14.25" customHeight="1" x14ac:dyDescent="0.25">
      <c r="F24" s="10">
        <v>384</v>
      </c>
      <c r="G24" s="49" t="str">
        <f>+VLOOKUP(F24,Participants!$A$1:$F$798,2,FALSE)</f>
        <v>Judah VanVickle</v>
      </c>
      <c r="H24" s="49" t="str">
        <f>+VLOOKUP(F24,Participants!$A$1:$F$798,4,FALSE)</f>
        <v>AAP</v>
      </c>
      <c r="I24" s="49" t="str">
        <f>+VLOOKUP(F24,Participants!$A$1:$F$798,5,FALSE)</f>
        <v>M</v>
      </c>
      <c r="J24" s="49">
        <f>+VLOOKUP(F24,Participants!$A$1:$F$798,3,FALSE)</f>
        <v>7</v>
      </c>
      <c r="K24" s="10" t="str">
        <f>+VLOOKUP(F24,Participants!$A$1:$G$798,7,FALSE)</f>
        <v>VARSITY BOYS</v>
      </c>
      <c r="L24" s="120">
        <v>7</v>
      </c>
      <c r="M24" s="49">
        <v>2</v>
      </c>
      <c r="N24" s="49">
        <v>22</v>
      </c>
      <c r="O24" s="49">
        <v>9.5</v>
      </c>
    </row>
    <row r="25" spans="1:15" ht="14.25" customHeight="1" x14ac:dyDescent="0.25">
      <c r="F25" s="125">
        <v>761</v>
      </c>
      <c r="G25" s="49" t="str">
        <f>+VLOOKUP(F25,Participants!$A$1:$F$798,2,FALSE)</f>
        <v>Masen Muscia</v>
      </c>
      <c r="H25" s="49" t="str">
        <f>+VLOOKUP(F25,Participants!$A$1:$F$798,4,FALSE)</f>
        <v>CDP</v>
      </c>
      <c r="I25" s="49" t="str">
        <f>+VLOOKUP(F25,Participants!$A$1:$F$798,5,FALSE)</f>
        <v>M</v>
      </c>
      <c r="J25" s="49">
        <f>+VLOOKUP(F25,Participants!$A$1:$F$798,3,FALSE)</f>
        <v>7</v>
      </c>
      <c r="K25" s="10" t="str">
        <f>+VLOOKUP(F25,Participants!$A$1:$G$798,7,FALSE)</f>
        <v>VARSITY BOYS</v>
      </c>
      <c r="L25" s="70">
        <v>8</v>
      </c>
      <c r="M25" s="49">
        <v>1</v>
      </c>
      <c r="N25" s="49">
        <v>21</v>
      </c>
      <c r="O25" s="49">
        <v>4.5</v>
      </c>
    </row>
    <row r="26" spans="1:15" ht="14.25" customHeight="1" x14ac:dyDescent="0.25">
      <c r="F26" s="125">
        <v>675</v>
      </c>
      <c r="G26" s="49" t="str">
        <f>+VLOOKUP(F26,Participants!$A$1:$F$798,2,FALSE)</f>
        <v>Connor Little</v>
      </c>
      <c r="H26" s="49" t="str">
        <f>+VLOOKUP(F26,Participants!$A$1:$F$798,4,FALSE)</f>
        <v>BTA</v>
      </c>
      <c r="I26" s="49" t="str">
        <f>+VLOOKUP(F26,Participants!$A$1:$F$798,5,FALSE)</f>
        <v>M</v>
      </c>
      <c r="J26" s="49">
        <f>+VLOOKUP(F26,Participants!$A$1:$F$798,3,FALSE)</f>
        <v>8</v>
      </c>
      <c r="K26" s="10" t="str">
        <f>+VLOOKUP(F26,Participants!$A$1:$G$798,7,FALSE)</f>
        <v>VARSITY BOYS</v>
      </c>
      <c r="L26" s="120">
        <v>9</v>
      </c>
      <c r="M26" s="49"/>
      <c r="N26" s="49">
        <v>20</v>
      </c>
      <c r="O26" s="49">
        <v>11</v>
      </c>
    </row>
    <row r="27" spans="1:15" ht="14.25" customHeight="1" x14ac:dyDescent="0.25">
      <c r="F27" s="125">
        <v>671</v>
      </c>
      <c r="G27" s="49" t="str">
        <f>+VLOOKUP(F27,Participants!$A$1:$F$798,2,FALSE)</f>
        <v>James Georgescu</v>
      </c>
      <c r="H27" s="49" t="str">
        <f>+VLOOKUP(F27,Participants!$A$1:$F$798,4,FALSE)</f>
        <v>BTA</v>
      </c>
      <c r="I27" s="49" t="str">
        <f>+VLOOKUP(F27,Participants!$A$1:$F$798,5,FALSE)</f>
        <v>M</v>
      </c>
      <c r="J27" s="49">
        <f>+VLOOKUP(F27,Participants!$A$1:$F$798,3,FALSE)</f>
        <v>8</v>
      </c>
      <c r="K27" s="10" t="str">
        <f>+VLOOKUP(F27,Participants!$A$1:$G$798,7,FALSE)</f>
        <v>VARSITY BOYS</v>
      </c>
      <c r="L27" s="70">
        <v>10</v>
      </c>
      <c r="M27" s="49"/>
      <c r="N27" s="49">
        <v>19</v>
      </c>
      <c r="O27" s="49">
        <v>10</v>
      </c>
    </row>
    <row r="28" spans="1:15" ht="14.25" customHeight="1" x14ac:dyDescent="0.25">
      <c r="F28" s="125">
        <v>1234</v>
      </c>
      <c r="G28" s="49" t="str">
        <f>+VLOOKUP(F28,Participants!$A$1:$F$798,2,FALSE)</f>
        <v>Ian Roberts</v>
      </c>
      <c r="H28" s="49" t="str">
        <f>+VLOOKUP(F28,Participants!$A$1:$F$798,4,FALSE)</f>
        <v>MQA</v>
      </c>
      <c r="I28" s="49" t="str">
        <f>+VLOOKUP(F28,Participants!$A$1:$F$798,5,FALSE)</f>
        <v>M</v>
      </c>
      <c r="J28" s="49">
        <f>+VLOOKUP(F28,Participants!$A$1:$F$798,3,FALSE)</f>
        <v>8</v>
      </c>
      <c r="K28" s="10" t="str">
        <f>+VLOOKUP(F28,Participants!$A$1:$G$798,7,FALSE)</f>
        <v>VARSITY BOYS</v>
      </c>
      <c r="L28" s="120">
        <v>11</v>
      </c>
      <c r="M28" s="49"/>
      <c r="N28" s="49">
        <v>18</v>
      </c>
      <c r="O28" s="49">
        <v>10</v>
      </c>
    </row>
    <row r="29" spans="1:15" ht="14.25" customHeight="1" x14ac:dyDescent="0.25">
      <c r="F29" s="125">
        <v>1232</v>
      </c>
      <c r="G29" s="49" t="str">
        <f>+VLOOKUP(F29,Participants!$A$1:$F$798,2,FALSE)</f>
        <v>Anderson Ziccarelli</v>
      </c>
      <c r="H29" s="49" t="str">
        <f>+VLOOKUP(F29,Participants!$A$1:$F$798,4,FALSE)</f>
        <v>MQA</v>
      </c>
      <c r="I29" s="49" t="str">
        <f>+VLOOKUP(F29,Participants!$A$1:$F$798,5,FALSE)</f>
        <v>M</v>
      </c>
      <c r="J29" s="49">
        <f>+VLOOKUP(F29,Participants!$A$1:$F$798,3,FALSE)</f>
        <v>7</v>
      </c>
      <c r="K29" s="10" t="str">
        <f>+VLOOKUP(F29,Participants!$A$1:$G$798,7,FALSE)</f>
        <v>VARSITY BOYS</v>
      </c>
      <c r="L29" s="70">
        <v>12</v>
      </c>
      <c r="M29" s="49"/>
      <c r="N29" s="49">
        <v>18</v>
      </c>
      <c r="O29" s="49">
        <v>7.5</v>
      </c>
    </row>
    <row r="30" spans="1:15" ht="14.25" customHeight="1" x14ac:dyDescent="0.25">
      <c r="F30" s="125">
        <v>1236</v>
      </c>
      <c r="G30" s="49" t="str">
        <f>+VLOOKUP(F30,Participants!$A$1:$F$798,2,FALSE)</f>
        <v>Max Townsend</v>
      </c>
      <c r="H30" s="49" t="str">
        <f>+VLOOKUP(F30,Participants!$A$1:$F$798,4,FALSE)</f>
        <v>MQA</v>
      </c>
      <c r="I30" s="49" t="str">
        <f>+VLOOKUP(F30,Participants!$A$1:$F$798,5,FALSE)</f>
        <v>M</v>
      </c>
      <c r="J30" s="49">
        <f>+VLOOKUP(F30,Participants!$A$1:$F$798,3,FALSE)</f>
        <v>8</v>
      </c>
      <c r="K30" s="10" t="str">
        <f>+VLOOKUP(F30,Participants!$A$1:$G$798,7,FALSE)</f>
        <v>VARSITY BOYS</v>
      </c>
      <c r="L30" s="120">
        <v>13</v>
      </c>
      <c r="M30" s="49"/>
      <c r="N30" s="49">
        <v>16</v>
      </c>
      <c r="O30" s="49">
        <v>0</v>
      </c>
    </row>
    <row r="31" spans="1:15" ht="14.25" customHeight="1" x14ac:dyDescent="0.25">
      <c r="F31" s="125"/>
      <c r="G31" s="49"/>
      <c r="H31" s="49"/>
      <c r="I31" s="49"/>
      <c r="J31" s="49"/>
      <c r="K31" s="10"/>
      <c r="L31" s="70"/>
      <c r="M31" s="49"/>
      <c r="N31" s="49"/>
      <c r="O31" s="49"/>
    </row>
    <row r="32" spans="1:15" ht="14.25" customHeight="1" x14ac:dyDescent="0.25">
      <c r="F32" s="125">
        <v>681</v>
      </c>
      <c r="G32" s="49" t="str">
        <f>+VLOOKUP(F32,Participants!$A$1:$F$798,2,FALSE)</f>
        <v>Jillian Jones</v>
      </c>
      <c r="H32" s="49" t="str">
        <f>+VLOOKUP(F32,Participants!$A$1:$F$798,4,FALSE)</f>
        <v>BTA</v>
      </c>
      <c r="I32" s="49" t="str">
        <f>+VLOOKUP(F32,Participants!$A$1:$F$798,5,FALSE)</f>
        <v>F</v>
      </c>
      <c r="J32" s="49">
        <f>+VLOOKUP(F32,Participants!$A$1:$F$798,3,FALSE)</f>
        <v>8</v>
      </c>
      <c r="K32" s="10" t="str">
        <f>+VLOOKUP(F32,Participants!$A$1:$G$798,7,FALSE)</f>
        <v>VARSITY GIRLS</v>
      </c>
      <c r="L32" s="70">
        <v>1</v>
      </c>
      <c r="M32" s="49">
        <v>10</v>
      </c>
      <c r="N32" s="49">
        <v>28</v>
      </c>
      <c r="O32" s="49">
        <v>6</v>
      </c>
    </row>
    <row r="33" spans="2:26" ht="14.25" customHeight="1" x14ac:dyDescent="0.25">
      <c r="F33" s="125">
        <v>1559</v>
      </c>
      <c r="G33" s="49" t="str">
        <f>+VLOOKUP(F33,Participants!$A$1:$F$798,2,FALSE)</f>
        <v>Chloe Cole</v>
      </c>
      <c r="H33" s="49" t="str">
        <f>+VLOOKUP(F33,Participants!$A$1:$F$798,4,FALSE)</f>
        <v>SKS</v>
      </c>
      <c r="I33" s="49" t="str">
        <f>+VLOOKUP(F33,Participants!$A$1:$F$798,5,FALSE)</f>
        <v>F</v>
      </c>
      <c r="J33" s="49">
        <f>+VLOOKUP(F33,Participants!$A$1:$F$798,3,FALSE)</f>
        <v>8</v>
      </c>
      <c r="K33" s="10" t="str">
        <f>+VLOOKUP(F33,Participants!$A$1:$G$798,7,FALSE)</f>
        <v>VARSITY GIRLS</v>
      </c>
      <c r="L33" s="120">
        <v>2</v>
      </c>
      <c r="M33" s="49">
        <v>8</v>
      </c>
      <c r="N33" s="49">
        <v>27</v>
      </c>
      <c r="O33" s="49">
        <v>4</v>
      </c>
    </row>
    <row r="34" spans="2:26" ht="14.25" customHeight="1" x14ac:dyDescent="0.25">
      <c r="F34" s="125">
        <v>767</v>
      </c>
      <c r="G34" s="49" t="str">
        <f>+VLOOKUP(F34,Participants!$A$1:$F$798,2,FALSE)</f>
        <v>Emma Tavella</v>
      </c>
      <c r="H34" s="49" t="str">
        <f>+VLOOKUP(F34,Participants!$A$1:$F$798,4,FALSE)</f>
        <v>CDP</v>
      </c>
      <c r="I34" s="49" t="str">
        <f>+VLOOKUP(F34,Participants!$A$1:$F$798,5,FALSE)</f>
        <v>F</v>
      </c>
      <c r="J34" s="49">
        <f>+VLOOKUP(F34,Participants!$A$1:$F$798,3,FALSE)</f>
        <v>7</v>
      </c>
      <c r="K34" s="10" t="str">
        <f>+VLOOKUP(F34,Participants!$A$1:$G$798,7,FALSE)</f>
        <v>VARSITY GIRLS</v>
      </c>
      <c r="L34" s="70">
        <v>3</v>
      </c>
      <c r="M34" s="49">
        <v>6</v>
      </c>
      <c r="N34" s="49">
        <v>25</v>
      </c>
      <c r="O34" s="49">
        <v>2.5</v>
      </c>
    </row>
    <row r="35" spans="2:26" ht="14.25" customHeight="1" x14ac:dyDescent="0.25">
      <c r="F35" s="125">
        <v>682</v>
      </c>
      <c r="G35" s="49" t="str">
        <f>+VLOOKUP(F35,Participants!$A$1:$F$798,2,FALSE)</f>
        <v>Claire Bandurski</v>
      </c>
      <c r="H35" s="49" t="str">
        <f>+VLOOKUP(F35,Participants!$A$1:$F$798,4,FALSE)</f>
        <v>BTA</v>
      </c>
      <c r="I35" s="49" t="str">
        <f>+VLOOKUP(F35,Participants!$A$1:$F$798,5,FALSE)</f>
        <v>F</v>
      </c>
      <c r="J35" s="49">
        <f>+VLOOKUP(F35,Participants!$A$1:$F$798,3,FALSE)</f>
        <v>8</v>
      </c>
      <c r="K35" s="10" t="str">
        <f>+VLOOKUP(F35,Participants!$A$1:$G$798,7,FALSE)</f>
        <v>VARSITY GIRLS</v>
      </c>
      <c r="L35" s="120">
        <v>4</v>
      </c>
      <c r="M35" s="49">
        <v>5</v>
      </c>
      <c r="N35" s="49">
        <v>24</v>
      </c>
      <c r="O35" s="49">
        <v>7</v>
      </c>
    </row>
    <row r="36" spans="2:26" ht="14.25" customHeight="1" x14ac:dyDescent="0.25">
      <c r="F36" s="125">
        <v>766</v>
      </c>
      <c r="G36" s="49" t="str">
        <f>+VLOOKUP(F36,Participants!$A$1:$F$798,2,FALSE)</f>
        <v>Ellen Adams</v>
      </c>
      <c r="H36" s="49" t="str">
        <f>+VLOOKUP(F36,Participants!$A$1:$F$798,4,FALSE)</f>
        <v>CDP</v>
      </c>
      <c r="I36" s="49" t="str">
        <f>+VLOOKUP(F36,Participants!$A$1:$F$798,5,FALSE)</f>
        <v>F</v>
      </c>
      <c r="J36" s="49">
        <f>+VLOOKUP(F36,Participants!$A$1:$F$798,3,FALSE)</f>
        <v>7</v>
      </c>
      <c r="K36" s="10" t="str">
        <f>+VLOOKUP(F36,Participants!$A$1:$G$798,7,FALSE)</f>
        <v>VARSITY GIRLS</v>
      </c>
      <c r="L36" s="70">
        <v>5</v>
      </c>
      <c r="M36" s="49">
        <v>4</v>
      </c>
      <c r="N36" s="49">
        <v>24</v>
      </c>
      <c r="O36" s="49">
        <v>4</v>
      </c>
    </row>
    <row r="37" spans="2:26" ht="14.25" customHeight="1" x14ac:dyDescent="0.25">
      <c r="F37" s="125">
        <v>768</v>
      </c>
      <c r="G37" s="49" t="str">
        <f>+VLOOKUP(F37,Participants!$A$1:$F$798,2,FALSE)</f>
        <v>Maya Craighead</v>
      </c>
      <c r="H37" s="49" t="str">
        <f>+VLOOKUP(F37,Participants!$A$1:$F$798,4,FALSE)</f>
        <v>CDP</v>
      </c>
      <c r="I37" s="49" t="str">
        <f>+VLOOKUP(F37,Participants!$A$1:$F$798,5,FALSE)</f>
        <v>F</v>
      </c>
      <c r="J37" s="49">
        <f>+VLOOKUP(F37,Participants!$A$1:$F$798,3,FALSE)</f>
        <v>7</v>
      </c>
      <c r="K37" s="10" t="str">
        <f>+VLOOKUP(F37,Participants!$A$1:$G$798,7,FALSE)</f>
        <v>VARSITY GIRLS</v>
      </c>
      <c r="L37" s="120">
        <v>6</v>
      </c>
      <c r="M37" s="49">
        <v>3</v>
      </c>
      <c r="N37" s="49">
        <v>24</v>
      </c>
      <c r="O37" s="49">
        <v>3</v>
      </c>
    </row>
    <row r="38" spans="2:26" ht="14.25" customHeight="1" x14ac:dyDescent="0.25">
      <c r="F38" s="125">
        <v>1156</v>
      </c>
      <c r="G38" s="49" t="str">
        <f>+VLOOKUP(F38,Participants!$A$1:$F$798,2,FALSE)</f>
        <v>Melanie Tomko</v>
      </c>
      <c r="H38" s="49" t="str">
        <f>+VLOOKUP(F38,Participants!$A$1:$F$798,4,FALSE)</f>
        <v>MOS</v>
      </c>
      <c r="I38" s="49" t="str">
        <f>+VLOOKUP(F38,Participants!$A$1:$F$798,5,FALSE)</f>
        <v>F</v>
      </c>
      <c r="J38" s="49">
        <f>+VLOOKUP(F38,Participants!$A$1:$F$798,3,FALSE)</f>
        <v>8</v>
      </c>
      <c r="K38" s="10" t="str">
        <f>+VLOOKUP(F38,Participants!$A$1:$G$798,7,FALSE)</f>
        <v>VARSITY GIRLS</v>
      </c>
      <c r="L38" s="70">
        <v>7</v>
      </c>
      <c r="M38" s="49">
        <v>2</v>
      </c>
      <c r="N38" s="49">
        <v>23</v>
      </c>
      <c r="O38" s="49">
        <v>5.5</v>
      </c>
    </row>
    <row r="39" spans="2:26" ht="14.25" customHeight="1" x14ac:dyDescent="0.25">
      <c r="F39" s="125">
        <v>765</v>
      </c>
      <c r="G39" s="49" t="str">
        <f>+VLOOKUP(F39,Participants!$A$1:$F$798,2,FALSE)</f>
        <v>Amelia LoPresti</v>
      </c>
      <c r="H39" s="49" t="str">
        <f>+VLOOKUP(F39,Participants!$A$1:$F$798,4,FALSE)</f>
        <v>CDP</v>
      </c>
      <c r="I39" s="49" t="str">
        <f>+VLOOKUP(F39,Participants!$A$1:$F$798,5,FALSE)</f>
        <v>F</v>
      </c>
      <c r="J39" s="49">
        <f>+VLOOKUP(F39,Participants!$A$1:$F$798,3,FALSE)</f>
        <v>7</v>
      </c>
      <c r="K39" s="10" t="str">
        <f>+VLOOKUP(F39,Participants!$A$1:$G$798,7,FALSE)</f>
        <v>VARSITY GIRLS</v>
      </c>
      <c r="L39" s="120">
        <v>8</v>
      </c>
      <c r="M39" s="49">
        <v>1</v>
      </c>
      <c r="N39" s="49">
        <v>20</v>
      </c>
      <c r="O39" s="49">
        <v>0</v>
      </c>
    </row>
    <row r="40" spans="2:26" ht="14.25" customHeight="1" x14ac:dyDescent="0.25">
      <c r="F40" s="125">
        <v>772</v>
      </c>
      <c r="G40" s="49" t="str">
        <f>+VLOOKUP(F40,Participants!$A$1:$F$798,2,FALSE)</f>
        <v>Rhodora Redd</v>
      </c>
      <c r="H40" s="49" t="str">
        <f>+VLOOKUP(F40,Participants!$A$1:$F$798,4,FALSE)</f>
        <v>CDP</v>
      </c>
      <c r="I40" s="49" t="str">
        <f>+VLOOKUP(F40,Participants!$A$1:$F$798,5,FALSE)</f>
        <v>F</v>
      </c>
      <c r="J40" s="49">
        <f>+VLOOKUP(F40,Participants!$A$1:$F$798,3,FALSE)</f>
        <v>8</v>
      </c>
      <c r="K40" s="10" t="str">
        <f>+VLOOKUP(F40,Participants!$A$1:$G$798,7,FALSE)</f>
        <v>VARSITY GIRLS</v>
      </c>
      <c r="L40" s="70">
        <v>9</v>
      </c>
      <c r="M40" s="49"/>
      <c r="N40" s="49">
        <v>19</v>
      </c>
      <c r="O40" s="49">
        <v>11</v>
      </c>
    </row>
    <row r="41" spans="2:26" ht="14.25" customHeight="1" x14ac:dyDescent="0.25">
      <c r="F41" s="10">
        <v>402</v>
      </c>
      <c r="G41" s="49" t="str">
        <f>+VLOOKUP(F41,Participants!$A$1:$F$798,2,FALSE)</f>
        <v>Francesca Buzzelli</v>
      </c>
      <c r="H41" s="49" t="str">
        <f>+VLOOKUP(F41,Participants!$A$1:$F$798,4,FALSE)</f>
        <v>AAP</v>
      </c>
      <c r="I41" s="49" t="str">
        <f>+VLOOKUP(F41,Participants!$A$1:$F$798,5,FALSE)</f>
        <v>F</v>
      </c>
      <c r="J41" s="49">
        <f>+VLOOKUP(F41,Participants!$A$1:$F$798,3,FALSE)</f>
        <v>8</v>
      </c>
      <c r="K41" s="10" t="str">
        <f>+VLOOKUP(F41,Participants!$A$1:$G$798,7,FALSE)</f>
        <v>VARSITY GIRLS</v>
      </c>
      <c r="L41" s="120">
        <v>10</v>
      </c>
      <c r="M41" s="49"/>
      <c r="N41" s="49">
        <v>19</v>
      </c>
      <c r="O41" s="49">
        <v>4</v>
      </c>
    </row>
    <row r="42" spans="2:26" ht="14.25" customHeight="1" x14ac:dyDescent="0.25">
      <c r="F42" s="125">
        <v>813</v>
      </c>
      <c r="G42" s="49" t="str">
        <f>+VLOOKUP(F42,Participants!$A$1:$F$798,2,FALSE)</f>
        <v>Sylvie Blough</v>
      </c>
      <c r="H42" s="49" t="str">
        <f>+VLOOKUP(F42,Participants!$A$1:$F$798,4,FALSE)</f>
        <v>DMA</v>
      </c>
      <c r="I42" s="49" t="str">
        <f>+VLOOKUP(F42,Participants!$A$1:$F$798,5,FALSE)</f>
        <v>F</v>
      </c>
      <c r="J42" s="49">
        <f>+VLOOKUP(F42,Participants!$A$1:$F$798,3,FALSE)</f>
        <v>7</v>
      </c>
      <c r="K42" s="10" t="str">
        <f>+VLOOKUP(F42,Participants!$A$1:$G$798,7,FALSE)</f>
        <v>VARSITY GIRLS</v>
      </c>
      <c r="L42" s="70">
        <v>11</v>
      </c>
      <c r="M42" s="49"/>
      <c r="N42" s="49">
        <v>19</v>
      </c>
      <c r="O42" s="49">
        <v>2</v>
      </c>
    </row>
    <row r="43" spans="2:26" ht="14.25" customHeight="1" x14ac:dyDescent="0.25">
      <c r="F43" s="125">
        <v>769</v>
      </c>
      <c r="G43" s="49" t="str">
        <f>+VLOOKUP(F43,Participants!$A$1:$F$798,2,FALSE)</f>
        <v>Rainey Redd</v>
      </c>
      <c r="H43" s="49" t="str">
        <f>+VLOOKUP(F43,Participants!$A$1:$F$798,4,FALSE)</f>
        <v>CDP</v>
      </c>
      <c r="I43" s="49" t="str">
        <f>+VLOOKUP(F43,Participants!$A$1:$F$798,5,FALSE)</f>
        <v>F</v>
      </c>
      <c r="J43" s="49">
        <f>+VLOOKUP(F43,Participants!$A$1:$F$798,3,FALSE)</f>
        <v>7</v>
      </c>
      <c r="K43" s="10" t="str">
        <f>+VLOOKUP(F43,Participants!$A$1:$G$798,7,FALSE)</f>
        <v>VARSITY GIRLS</v>
      </c>
      <c r="L43" s="120">
        <v>12</v>
      </c>
      <c r="M43" s="49"/>
      <c r="N43" s="49">
        <v>18</v>
      </c>
      <c r="O43" s="49">
        <v>8</v>
      </c>
    </row>
    <row r="44" spans="2:26" ht="14.25" customHeight="1" x14ac:dyDescent="0.25">
      <c r="F44" s="125">
        <v>1547</v>
      </c>
      <c r="G44" s="49" t="str">
        <f>+VLOOKUP(F44,Participants!$A$1:$F$798,2,FALSE)</f>
        <v>Allison Jones</v>
      </c>
      <c r="H44" s="49" t="str">
        <f>+VLOOKUP(F44,Participants!$A$1:$F$798,4,FALSE)</f>
        <v>SKS</v>
      </c>
      <c r="I44" s="49" t="str">
        <f>+VLOOKUP(F44,Participants!$A$1:$F$798,5,FALSE)</f>
        <v>F</v>
      </c>
      <c r="J44" s="49">
        <f>+VLOOKUP(F44,Participants!$A$1:$F$798,3,FALSE)</f>
        <v>7</v>
      </c>
      <c r="K44" s="10" t="str">
        <f>+VLOOKUP(F44,Participants!$A$1:$G$798,7,FALSE)</f>
        <v>VARSITY GIRLS</v>
      </c>
      <c r="L44" s="70">
        <v>13</v>
      </c>
      <c r="M44" s="49"/>
      <c r="N44" s="49">
        <v>17</v>
      </c>
      <c r="O44" s="49">
        <v>7</v>
      </c>
    </row>
    <row r="45" spans="2:26" ht="14.25" customHeight="1" x14ac:dyDescent="0.25">
      <c r="F45" s="125">
        <v>1542</v>
      </c>
      <c r="G45" s="49" t="str">
        <f>+VLOOKUP(F45,Participants!$A$1:$F$798,2,FALSE)</f>
        <v>Olivia Costigan</v>
      </c>
      <c r="H45" s="49" t="str">
        <f>+VLOOKUP(F45,Participants!$A$1:$F$798,4,FALSE)</f>
        <v>SKS</v>
      </c>
      <c r="I45" s="49" t="str">
        <f>+VLOOKUP(F45,Participants!$A$1:$F$798,5,FALSE)</f>
        <v>F</v>
      </c>
      <c r="J45" s="49">
        <f>+VLOOKUP(F45,Participants!$A$1:$F$798,3,FALSE)</f>
        <v>7</v>
      </c>
      <c r="K45" s="10" t="str">
        <f>+VLOOKUP(F45,Participants!$A$1:$G$798,7,FALSE)</f>
        <v>VARSITY GIRLS</v>
      </c>
      <c r="L45" s="120">
        <v>14</v>
      </c>
      <c r="M45" s="49"/>
      <c r="N45" s="49">
        <v>14</v>
      </c>
      <c r="O45" s="49">
        <v>3</v>
      </c>
    </row>
    <row r="46" spans="2:26" ht="14.25" customHeight="1" x14ac:dyDescent="0.25">
      <c r="F46" s="125">
        <v>1541</v>
      </c>
      <c r="G46" s="49" t="str">
        <f>+VLOOKUP(F46,Participants!$A$1:$F$798,2,FALSE)</f>
        <v>Audrey Costigan</v>
      </c>
      <c r="H46" s="49" t="str">
        <f>+VLOOKUP(F46,Participants!$A$1:$F$798,4,FALSE)</f>
        <v>SKS</v>
      </c>
      <c r="I46" s="49" t="str">
        <f>+VLOOKUP(F46,Participants!$A$1:$F$798,5,FALSE)</f>
        <v>F</v>
      </c>
      <c r="J46" s="49">
        <f>+VLOOKUP(F46,Participants!$A$1:$F$798,3,FALSE)</f>
        <v>7</v>
      </c>
      <c r="K46" s="10" t="str">
        <f>+VLOOKUP(F46,Participants!$A$1:$G$798,7,FALSE)</f>
        <v>VARSITY GIRLS</v>
      </c>
      <c r="L46" s="70">
        <v>15</v>
      </c>
      <c r="M46" s="49"/>
      <c r="N46" s="49">
        <v>13</v>
      </c>
      <c r="O46" s="49">
        <v>11.5</v>
      </c>
    </row>
    <row r="47" spans="2:26" ht="14.25" customHeight="1" x14ac:dyDescent="0.25">
      <c r="L47" s="35"/>
      <c r="M47" s="35"/>
    </row>
    <row r="48" spans="2:26" ht="14.25" customHeight="1" x14ac:dyDescent="0.25">
      <c r="B48" s="38" t="s">
        <v>61</v>
      </c>
      <c r="C48" s="38" t="s">
        <v>23</v>
      </c>
      <c r="D48" s="38" t="s">
        <v>14</v>
      </c>
      <c r="E48" s="38" t="s">
        <v>21</v>
      </c>
      <c r="F48" s="38" t="s">
        <v>16</v>
      </c>
      <c r="G48" s="38" t="s">
        <v>30</v>
      </c>
      <c r="H48" s="38" t="s">
        <v>25</v>
      </c>
      <c r="I48" s="38" t="s">
        <v>257</v>
      </c>
      <c r="J48" s="38" t="s">
        <v>229</v>
      </c>
      <c r="K48" s="38" t="s">
        <v>36</v>
      </c>
      <c r="L48" s="38" t="s">
        <v>41</v>
      </c>
      <c r="M48" s="38" t="s">
        <v>63</v>
      </c>
      <c r="N48" s="38" t="s">
        <v>47</v>
      </c>
      <c r="O48" s="38" t="s">
        <v>55</v>
      </c>
      <c r="P48" s="38" t="s">
        <v>72</v>
      </c>
      <c r="Q48" s="38" t="s">
        <v>66</v>
      </c>
      <c r="R48" s="38" t="s">
        <v>347</v>
      </c>
      <c r="S48" s="38" t="s">
        <v>75</v>
      </c>
      <c r="T48" s="38" t="s">
        <v>78</v>
      </c>
      <c r="U48" s="38" t="s">
        <v>445</v>
      </c>
      <c r="V48" s="38" t="s">
        <v>653</v>
      </c>
      <c r="W48" s="38" t="s">
        <v>654</v>
      </c>
      <c r="X48" s="38" t="s">
        <v>588</v>
      </c>
      <c r="Y48" s="38" t="s">
        <v>50</v>
      </c>
      <c r="Z48" s="39" t="s">
        <v>655</v>
      </c>
    </row>
    <row r="49" spans="1:26" ht="15.75" customHeight="1" x14ac:dyDescent="0.25"/>
    <row r="50" spans="1:26" ht="15.75" customHeight="1" x14ac:dyDescent="0.25"/>
    <row r="51" spans="1:26" ht="14.25" customHeight="1" x14ac:dyDescent="0.25">
      <c r="A51" s="7" t="s">
        <v>57</v>
      </c>
      <c r="B51" s="7">
        <f t="shared" ref="B51:K54" si="0">+SUMIFS($M$2:$M$46,$K$2:$K$46,$A51,$H$2:$H$46,B$48)</f>
        <v>6</v>
      </c>
      <c r="C51" s="7">
        <f t="shared" si="0"/>
        <v>0</v>
      </c>
      <c r="D51" s="7">
        <f t="shared" si="0"/>
        <v>0</v>
      </c>
      <c r="E51" s="7">
        <f t="shared" si="0"/>
        <v>0</v>
      </c>
      <c r="F51" s="7">
        <f t="shared" si="0"/>
        <v>0</v>
      </c>
      <c r="G51" s="7">
        <f t="shared" si="0"/>
        <v>0</v>
      </c>
      <c r="H51" s="7">
        <f t="shared" si="0"/>
        <v>8</v>
      </c>
      <c r="I51" s="7">
        <f t="shared" si="0"/>
        <v>0</v>
      </c>
      <c r="J51" s="7">
        <f t="shared" si="0"/>
        <v>0</v>
      </c>
      <c r="K51" s="7">
        <f t="shared" si="0"/>
        <v>0</v>
      </c>
      <c r="L51" s="7">
        <f t="shared" ref="L51:Y54" si="1">+SUMIFS($M$2:$M$46,$K$2:$K$46,$A51,$H$2:$H$46,L$48)</f>
        <v>0</v>
      </c>
      <c r="M51" s="7">
        <f t="shared" si="1"/>
        <v>0</v>
      </c>
      <c r="N51" s="29">
        <f t="shared" si="1"/>
        <v>0</v>
      </c>
      <c r="O51" s="29">
        <f t="shared" si="1"/>
        <v>0</v>
      </c>
      <c r="P51" s="7">
        <f t="shared" si="1"/>
        <v>0</v>
      </c>
      <c r="Q51" s="7">
        <f t="shared" si="1"/>
        <v>0</v>
      </c>
      <c r="R51" s="7">
        <f t="shared" si="1"/>
        <v>0</v>
      </c>
      <c r="S51" s="7">
        <f t="shared" si="1"/>
        <v>0</v>
      </c>
      <c r="T51" s="7">
        <f t="shared" si="1"/>
        <v>0</v>
      </c>
      <c r="U51" s="7">
        <f t="shared" si="1"/>
        <v>22</v>
      </c>
      <c r="V51" s="7">
        <f t="shared" si="1"/>
        <v>0</v>
      </c>
      <c r="W51" s="7">
        <f t="shared" si="1"/>
        <v>0</v>
      </c>
      <c r="X51" s="7">
        <f t="shared" si="1"/>
        <v>0</v>
      </c>
      <c r="Y51" s="7">
        <f t="shared" si="1"/>
        <v>0</v>
      </c>
      <c r="Z51" s="7">
        <f>SUM(B51:Y51)</f>
        <v>36</v>
      </c>
    </row>
    <row r="52" spans="1:26" ht="14.25" customHeight="1" x14ac:dyDescent="0.25">
      <c r="A52" s="7" t="s">
        <v>53</v>
      </c>
      <c r="B52" s="7">
        <f t="shared" si="0"/>
        <v>0</v>
      </c>
      <c r="C52" s="7">
        <f t="shared" si="0"/>
        <v>0</v>
      </c>
      <c r="D52" s="7">
        <f t="shared" si="0"/>
        <v>0</v>
      </c>
      <c r="E52" s="7">
        <f t="shared" si="0"/>
        <v>0</v>
      </c>
      <c r="F52" s="7">
        <f t="shared" si="0"/>
        <v>0</v>
      </c>
      <c r="G52" s="7">
        <f t="shared" si="0"/>
        <v>0</v>
      </c>
      <c r="H52" s="7">
        <f t="shared" si="0"/>
        <v>5</v>
      </c>
      <c r="I52" s="7">
        <f t="shared" si="0"/>
        <v>0</v>
      </c>
      <c r="J52" s="7">
        <f t="shared" si="0"/>
        <v>0</v>
      </c>
      <c r="K52" s="7">
        <f t="shared" si="0"/>
        <v>0</v>
      </c>
      <c r="L52" s="7">
        <f t="shared" si="1"/>
        <v>0</v>
      </c>
      <c r="M52" s="7">
        <f t="shared" si="1"/>
        <v>0</v>
      </c>
      <c r="N52" s="29">
        <f t="shared" si="1"/>
        <v>0</v>
      </c>
      <c r="O52" s="29">
        <f t="shared" si="1"/>
        <v>0</v>
      </c>
      <c r="P52" s="7">
        <f t="shared" si="1"/>
        <v>17</v>
      </c>
      <c r="Q52" s="7">
        <f t="shared" si="1"/>
        <v>0</v>
      </c>
      <c r="R52" s="7">
        <f t="shared" si="1"/>
        <v>4</v>
      </c>
      <c r="S52" s="7">
        <f t="shared" si="1"/>
        <v>0</v>
      </c>
      <c r="T52" s="7">
        <f t="shared" si="1"/>
        <v>0</v>
      </c>
      <c r="U52" s="7">
        <f t="shared" si="1"/>
        <v>12</v>
      </c>
      <c r="V52" s="7">
        <f t="shared" si="1"/>
        <v>0</v>
      </c>
      <c r="W52" s="7">
        <f t="shared" si="1"/>
        <v>0</v>
      </c>
      <c r="X52" s="7">
        <f t="shared" si="1"/>
        <v>0</v>
      </c>
      <c r="Y52" s="7">
        <f t="shared" si="1"/>
        <v>0</v>
      </c>
      <c r="Z52" s="7">
        <f t="shared" ref="Z52:Z54" si="2">SUM(B52:Y52)</f>
        <v>38</v>
      </c>
    </row>
    <row r="53" spans="1:26" ht="14.25" customHeight="1" x14ac:dyDescent="0.25">
      <c r="A53" s="7" t="s">
        <v>149</v>
      </c>
      <c r="B53" s="7">
        <f t="shared" si="0"/>
        <v>0</v>
      </c>
      <c r="C53" s="7">
        <f t="shared" si="0"/>
        <v>0</v>
      </c>
      <c r="D53" s="7">
        <f t="shared" si="0"/>
        <v>0</v>
      </c>
      <c r="E53" s="7">
        <f t="shared" si="0"/>
        <v>0</v>
      </c>
      <c r="F53" s="7">
        <f t="shared" si="0"/>
        <v>0</v>
      </c>
      <c r="G53" s="7">
        <f t="shared" si="0"/>
        <v>15</v>
      </c>
      <c r="H53" s="7">
        <f t="shared" si="0"/>
        <v>0</v>
      </c>
      <c r="I53" s="7">
        <f t="shared" si="0"/>
        <v>14</v>
      </c>
      <c r="J53" s="7">
        <f t="shared" si="0"/>
        <v>0</v>
      </c>
      <c r="K53" s="7">
        <f t="shared" si="0"/>
        <v>0</v>
      </c>
      <c r="L53" s="7">
        <f t="shared" si="1"/>
        <v>0</v>
      </c>
      <c r="M53" s="7">
        <f t="shared" si="1"/>
        <v>0</v>
      </c>
      <c r="N53" s="29">
        <f t="shared" si="1"/>
        <v>0</v>
      </c>
      <c r="O53" s="29">
        <f t="shared" si="1"/>
        <v>0</v>
      </c>
      <c r="P53" s="7">
        <f t="shared" si="1"/>
        <v>0</v>
      </c>
      <c r="Q53" s="7">
        <f t="shared" si="1"/>
        <v>0</v>
      </c>
      <c r="R53" s="7">
        <f t="shared" si="1"/>
        <v>2</v>
      </c>
      <c r="S53" s="7">
        <f t="shared" si="1"/>
        <v>0</v>
      </c>
      <c r="T53" s="7">
        <f t="shared" si="1"/>
        <v>0</v>
      </c>
      <c r="U53" s="7">
        <f t="shared" si="1"/>
        <v>8</v>
      </c>
      <c r="V53" s="7">
        <f t="shared" si="1"/>
        <v>0</v>
      </c>
      <c r="W53" s="7">
        <f t="shared" si="1"/>
        <v>0</v>
      </c>
      <c r="X53" s="7">
        <f t="shared" si="1"/>
        <v>0</v>
      </c>
      <c r="Y53" s="7">
        <f t="shared" si="1"/>
        <v>0</v>
      </c>
      <c r="Z53" s="7">
        <f t="shared" si="2"/>
        <v>39</v>
      </c>
    </row>
    <row r="54" spans="1:26" ht="14.25" customHeight="1" x14ac:dyDescent="0.25">
      <c r="A54" s="7" t="s">
        <v>138</v>
      </c>
      <c r="B54" s="7">
        <f t="shared" si="0"/>
        <v>5</v>
      </c>
      <c r="C54" s="7">
        <f t="shared" si="0"/>
        <v>0</v>
      </c>
      <c r="D54" s="7">
        <f t="shared" si="0"/>
        <v>0</v>
      </c>
      <c r="E54" s="7">
        <f t="shared" si="0"/>
        <v>0</v>
      </c>
      <c r="F54" s="7">
        <f t="shared" si="0"/>
        <v>0</v>
      </c>
      <c r="G54" s="7">
        <f t="shared" si="0"/>
        <v>4</v>
      </c>
      <c r="H54" s="7">
        <f t="shared" si="0"/>
        <v>15</v>
      </c>
      <c r="I54" s="7">
        <f t="shared" si="0"/>
        <v>1</v>
      </c>
      <c r="J54" s="7">
        <f t="shared" si="0"/>
        <v>0</v>
      </c>
      <c r="K54" s="7">
        <f t="shared" si="0"/>
        <v>8</v>
      </c>
      <c r="L54" s="7">
        <f t="shared" si="1"/>
        <v>0</v>
      </c>
      <c r="M54" s="7">
        <f t="shared" si="1"/>
        <v>0</v>
      </c>
      <c r="N54" s="29">
        <f t="shared" si="1"/>
        <v>0</v>
      </c>
      <c r="O54" s="29">
        <f t="shared" si="1"/>
        <v>0</v>
      </c>
      <c r="P54" s="7">
        <f t="shared" si="1"/>
        <v>6</v>
      </c>
      <c r="Q54" s="7">
        <f t="shared" si="1"/>
        <v>0</v>
      </c>
      <c r="R54" s="7">
        <f t="shared" si="1"/>
        <v>0</v>
      </c>
      <c r="S54" s="7">
        <f t="shared" si="1"/>
        <v>0</v>
      </c>
      <c r="T54" s="7">
        <f t="shared" si="1"/>
        <v>0</v>
      </c>
      <c r="U54" s="7">
        <f t="shared" si="1"/>
        <v>0</v>
      </c>
      <c r="V54" s="7">
        <f t="shared" si="1"/>
        <v>0</v>
      </c>
      <c r="W54" s="7">
        <f t="shared" si="1"/>
        <v>0</v>
      </c>
      <c r="X54" s="7">
        <f t="shared" si="1"/>
        <v>0</v>
      </c>
      <c r="Y54" s="7">
        <f t="shared" si="1"/>
        <v>0</v>
      </c>
      <c r="Z54" s="7">
        <f t="shared" si="2"/>
        <v>39</v>
      </c>
    </row>
    <row r="55" spans="1:26" ht="15.75" customHeight="1" x14ac:dyDescent="0.25"/>
    <row r="56" spans="1:26" ht="15.75" customHeight="1" x14ac:dyDescent="0.25"/>
    <row r="57" spans="1:26" ht="15.75" customHeight="1" x14ac:dyDescent="0.25"/>
    <row r="58" spans="1:26" ht="15.75" customHeight="1" x14ac:dyDescent="0.25"/>
    <row r="59" spans="1:26" ht="15.75" customHeight="1" x14ac:dyDescent="0.25"/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spans="1:24" ht="15.75" customHeight="1" x14ac:dyDescent="0.25"/>
    <row r="194" spans="1:24" ht="15.75" customHeight="1" x14ac:dyDescent="0.25"/>
    <row r="195" spans="1:24" ht="15.75" customHeight="1" x14ac:dyDescent="0.25"/>
    <row r="196" spans="1:24" ht="15.75" customHeight="1" x14ac:dyDescent="0.25"/>
    <row r="197" spans="1:24" ht="15.75" customHeight="1" x14ac:dyDescent="0.25"/>
    <row r="198" spans="1:24" ht="15.75" customHeight="1" x14ac:dyDescent="0.25"/>
    <row r="199" spans="1:24" ht="15.75" customHeight="1" x14ac:dyDescent="0.25"/>
    <row r="200" spans="1:24" ht="15.75" customHeight="1" x14ac:dyDescent="0.25"/>
    <row r="201" spans="1:24" ht="15.75" customHeight="1" x14ac:dyDescent="0.25"/>
    <row r="202" spans="1:24" ht="15.75" customHeight="1" x14ac:dyDescent="0.25"/>
    <row r="203" spans="1:24" ht="15.75" customHeight="1" x14ac:dyDescent="0.25"/>
    <row r="204" spans="1:24" ht="15.75" customHeight="1" x14ac:dyDescent="0.25"/>
    <row r="205" spans="1:24" ht="15.75" customHeight="1" x14ac:dyDescent="0.25"/>
    <row r="206" spans="1:24" ht="14.25" customHeight="1" x14ac:dyDescent="0.25">
      <c r="B206" s="39" t="s">
        <v>8</v>
      </c>
      <c r="C206" s="39" t="s">
        <v>667</v>
      </c>
      <c r="D206" s="39" t="s">
        <v>55</v>
      </c>
      <c r="E206" s="55" t="s">
        <v>69</v>
      </c>
      <c r="F206" s="39" t="s">
        <v>668</v>
      </c>
      <c r="G206" s="39" t="s">
        <v>669</v>
      </c>
      <c r="H206" s="39" t="s">
        <v>670</v>
      </c>
      <c r="I206" s="39" t="s">
        <v>671</v>
      </c>
      <c r="J206" s="39" t="s">
        <v>672</v>
      </c>
      <c r="K206" s="39" t="s">
        <v>673</v>
      </c>
      <c r="L206" s="39" t="s">
        <v>674</v>
      </c>
      <c r="M206" s="39" t="s">
        <v>675</v>
      </c>
      <c r="N206" s="98" t="s">
        <v>676</v>
      </c>
      <c r="O206" s="98" t="s">
        <v>44</v>
      </c>
      <c r="P206" s="39" t="s">
        <v>677</v>
      </c>
      <c r="Q206" s="39" t="s">
        <v>59</v>
      </c>
      <c r="R206" s="39" t="s">
        <v>87</v>
      </c>
      <c r="S206" s="39" t="s">
        <v>678</v>
      </c>
      <c r="T206" s="39" t="s">
        <v>679</v>
      </c>
      <c r="U206" s="39" t="s">
        <v>680</v>
      </c>
      <c r="V206" s="39" t="s">
        <v>681</v>
      </c>
      <c r="W206" s="39"/>
      <c r="X206" s="39" t="s">
        <v>682</v>
      </c>
    </row>
    <row r="207" spans="1:24" ht="14.25" customHeight="1" x14ac:dyDescent="0.25">
      <c r="A207" s="7" t="s">
        <v>683</v>
      </c>
      <c r="B207" s="7" t="e">
        <f t="shared" ref="B207:V207" si="3">+SUMIF(#REF!,B$206,#REF!)</f>
        <v>#REF!</v>
      </c>
      <c r="C207" s="7" t="e">
        <f t="shared" si="3"/>
        <v>#REF!</v>
      </c>
      <c r="D207" s="7" t="e">
        <f t="shared" si="3"/>
        <v>#REF!</v>
      </c>
      <c r="E207" s="7" t="e">
        <f t="shared" si="3"/>
        <v>#REF!</v>
      </c>
      <c r="F207" s="7" t="e">
        <f t="shared" si="3"/>
        <v>#REF!</v>
      </c>
      <c r="G207" s="7" t="e">
        <f t="shared" si="3"/>
        <v>#REF!</v>
      </c>
      <c r="H207" s="7" t="e">
        <f t="shared" si="3"/>
        <v>#REF!</v>
      </c>
      <c r="I207" s="7" t="e">
        <f t="shared" si="3"/>
        <v>#REF!</v>
      </c>
      <c r="J207" s="7" t="e">
        <f t="shared" si="3"/>
        <v>#REF!</v>
      </c>
      <c r="K207" s="7" t="e">
        <f t="shared" si="3"/>
        <v>#REF!</v>
      </c>
      <c r="L207" s="7" t="e">
        <f t="shared" si="3"/>
        <v>#REF!</v>
      </c>
      <c r="M207" s="7" t="e">
        <f t="shared" si="3"/>
        <v>#REF!</v>
      </c>
      <c r="N207" s="29" t="e">
        <f t="shared" si="3"/>
        <v>#REF!</v>
      </c>
      <c r="O207" s="29" t="e">
        <f t="shared" si="3"/>
        <v>#REF!</v>
      </c>
      <c r="P207" s="7" t="e">
        <f t="shared" si="3"/>
        <v>#REF!</v>
      </c>
      <c r="Q207" s="7" t="e">
        <f t="shared" si="3"/>
        <v>#REF!</v>
      </c>
      <c r="R207" s="7" t="e">
        <f t="shared" si="3"/>
        <v>#REF!</v>
      </c>
      <c r="S207" s="7" t="e">
        <f t="shared" si="3"/>
        <v>#REF!</v>
      </c>
      <c r="T207" s="7" t="e">
        <f t="shared" si="3"/>
        <v>#REF!</v>
      </c>
      <c r="U207" s="7" t="e">
        <f t="shared" si="3"/>
        <v>#REF!</v>
      </c>
      <c r="V207" s="7" t="e">
        <f t="shared" si="3"/>
        <v>#REF!</v>
      </c>
      <c r="W207" s="7"/>
      <c r="X207" s="7" t="e">
        <f>+SUMIF(#REF!,X$206,#REF!)</f>
        <v>#REF!</v>
      </c>
    </row>
    <row r="208" spans="1:24" ht="14.25" customHeight="1" x14ac:dyDescent="0.25">
      <c r="A208" s="7" t="s">
        <v>684</v>
      </c>
      <c r="B208" s="7">
        <f t="shared" ref="B208:V208" si="4">+SUMIF($H$3:$H$8,B$206,$M$3:$M$8)</f>
        <v>0</v>
      </c>
      <c r="C208" s="7">
        <f t="shared" si="4"/>
        <v>0</v>
      </c>
      <c r="D208" s="7">
        <f t="shared" si="4"/>
        <v>0</v>
      </c>
      <c r="E208" s="7">
        <f t="shared" si="4"/>
        <v>0</v>
      </c>
      <c r="F208" s="7">
        <f t="shared" si="4"/>
        <v>0</v>
      </c>
      <c r="G208" s="7">
        <f t="shared" si="4"/>
        <v>0</v>
      </c>
      <c r="H208" s="7">
        <f t="shared" si="4"/>
        <v>0</v>
      </c>
      <c r="I208" s="7">
        <f t="shared" si="4"/>
        <v>0</v>
      </c>
      <c r="J208" s="7">
        <f t="shared" si="4"/>
        <v>0</v>
      </c>
      <c r="K208" s="7">
        <f t="shared" si="4"/>
        <v>0</v>
      </c>
      <c r="L208" s="7">
        <f t="shared" si="4"/>
        <v>0</v>
      </c>
      <c r="M208" s="7">
        <f t="shared" si="4"/>
        <v>0</v>
      </c>
      <c r="N208" s="29">
        <f t="shared" si="4"/>
        <v>0</v>
      </c>
      <c r="O208" s="29">
        <f t="shared" si="4"/>
        <v>0</v>
      </c>
      <c r="P208" s="7">
        <f t="shared" si="4"/>
        <v>0</v>
      </c>
      <c r="Q208" s="7">
        <f t="shared" si="4"/>
        <v>0</v>
      </c>
      <c r="R208" s="7">
        <f t="shared" si="4"/>
        <v>0</v>
      </c>
      <c r="S208" s="7">
        <f t="shared" si="4"/>
        <v>0</v>
      </c>
      <c r="T208" s="7">
        <f t="shared" si="4"/>
        <v>0</v>
      </c>
      <c r="U208" s="7">
        <f t="shared" si="4"/>
        <v>0</v>
      </c>
      <c r="V208" s="7">
        <f t="shared" si="4"/>
        <v>0</v>
      </c>
      <c r="W208" s="7"/>
      <c r="X208" s="7">
        <f>+SUMIF($H$3:$H$8,X$206,$M$3:$M$8)</f>
        <v>0</v>
      </c>
    </row>
    <row r="209" spans="1:24" ht="14.25" customHeight="1" x14ac:dyDescent="0.25">
      <c r="A209" s="7" t="s">
        <v>685</v>
      </c>
      <c r="B209" s="7" t="e">
        <f t="shared" ref="B209:V209" si="5">+SUMIF(#REF!,B$206,#REF!)</f>
        <v>#REF!</v>
      </c>
      <c r="C209" s="7" t="e">
        <f t="shared" si="5"/>
        <v>#REF!</v>
      </c>
      <c r="D209" s="7" t="e">
        <f t="shared" si="5"/>
        <v>#REF!</v>
      </c>
      <c r="E209" s="7" t="e">
        <f t="shared" si="5"/>
        <v>#REF!</v>
      </c>
      <c r="F209" s="7" t="e">
        <f t="shared" si="5"/>
        <v>#REF!</v>
      </c>
      <c r="G209" s="7" t="e">
        <f t="shared" si="5"/>
        <v>#REF!</v>
      </c>
      <c r="H209" s="7" t="e">
        <f t="shared" si="5"/>
        <v>#REF!</v>
      </c>
      <c r="I209" s="7" t="e">
        <f t="shared" si="5"/>
        <v>#REF!</v>
      </c>
      <c r="J209" s="7" t="e">
        <f t="shared" si="5"/>
        <v>#REF!</v>
      </c>
      <c r="K209" s="7" t="e">
        <f t="shared" si="5"/>
        <v>#REF!</v>
      </c>
      <c r="L209" s="7" t="e">
        <f t="shared" si="5"/>
        <v>#REF!</v>
      </c>
      <c r="M209" s="7" t="e">
        <f t="shared" si="5"/>
        <v>#REF!</v>
      </c>
      <c r="N209" s="29" t="e">
        <f t="shared" si="5"/>
        <v>#REF!</v>
      </c>
      <c r="O209" s="29" t="e">
        <f t="shared" si="5"/>
        <v>#REF!</v>
      </c>
      <c r="P209" s="7" t="e">
        <f t="shared" si="5"/>
        <v>#REF!</v>
      </c>
      <c r="Q209" s="7" t="e">
        <f t="shared" si="5"/>
        <v>#REF!</v>
      </c>
      <c r="R209" s="7" t="e">
        <f t="shared" si="5"/>
        <v>#REF!</v>
      </c>
      <c r="S209" s="7" t="e">
        <f t="shared" si="5"/>
        <v>#REF!</v>
      </c>
      <c r="T209" s="7" t="e">
        <f t="shared" si="5"/>
        <v>#REF!</v>
      </c>
      <c r="U209" s="7" t="e">
        <f t="shared" si="5"/>
        <v>#REF!</v>
      </c>
      <c r="V209" s="7" t="e">
        <f t="shared" si="5"/>
        <v>#REF!</v>
      </c>
      <c r="W209" s="7"/>
      <c r="X209" s="7" t="e">
        <f>+SUMIF(#REF!,X$206,#REF!)</f>
        <v>#REF!</v>
      </c>
    </row>
    <row r="210" spans="1:24" ht="14.25" customHeight="1" x14ac:dyDescent="0.25">
      <c r="A210" s="7" t="s">
        <v>686</v>
      </c>
      <c r="B210" s="7">
        <f t="shared" ref="B210:V210" si="6">+SUMIF($H$9:$H$46,B$206,$M$9:$M$46)</f>
        <v>0</v>
      </c>
      <c r="C210" s="7">
        <f t="shared" si="6"/>
        <v>0</v>
      </c>
      <c r="D210" s="7">
        <f t="shared" si="6"/>
        <v>0</v>
      </c>
      <c r="E210" s="7">
        <f t="shared" si="6"/>
        <v>0</v>
      </c>
      <c r="F210" s="7">
        <f t="shared" si="6"/>
        <v>0</v>
      </c>
      <c r="G210" s="7">
        <f t="shared" si="6"/>
        <v>0</v>
      </c>
      <c r="H210" s="7">
        <f t="shared" si="6"/>
        <v>0</v>
      </c>
      <c r="I210" s="7">
        <f t="shared" si="6"/>
        <v>0</v>
      </c>
      <c r="J210" s="7">
        <f t="shared" si="6"/>
        <v>0</v>
      </c>
      <c r="K210" s="7">
        <f t="shared" si="6"/>
        <v>0</v>
      </c>
      <c r="L210" s="7">
        <f t="shared" si="6"/>
        <v>0</v>
      </c>
      <c r="M210" s="7">
        <f t="shared" si="6"/>
        <v>0</v>
      </c>
      <c r="N210" s="29">
        <f t="shared" si="6"/>
        <v>0</v>
      </c>
      <c r="O210" s="29">
        <f t="shared" si="6"/>
        <v>0</v>
      </c>
      <c r="P210" s="7">
        <f t="shared" si="6"/>
        <v>0</v>
      </c>
      <c r="Q210" s="7">
        <f t="shared" si="6"/>
        <v>0</v>
      </c>
      <c r="R210" s="7">
        <f t="shared" si="6"/>
        <v>0</v>
      </c>
      <c r="S210" s="7">
        <f t="shared" si="6"/>
        <v>0</v>
      </c>
      <c r="T210" s="7">
        <f t="shared" si="6"/>
        <v>0</v>
      </c>
      <c r="U210" s="7">
        <f t="shared" si="6"/>
        <v>0</v>
      </c>
      <c r="V210" s="7">
        <f t="shared" si="6"/>
        <v>0</v>
      </c>
      <c r="W210" s="7"/>
      <c r="X210" s="7">
        <f>+SUMIF($H$9:$H$46,X$206,$M$9:$M$46)</f>
        <v>0</v>
      </c>
    </row>
    <row r="211" spans="1:24" ht="14.25" customHeight="1" x14ac:dyDescent="0.25">
      <c r="A211" s="7" t="s">
        <v>655</v>
      </c>
      <c r="B211" s="7" t="e">
        <f t="shared" ref="B211:V211" si="7">SUM(B207:B210)</f>
        <v>#REF!</v>
      </c>
      <c r="C211" s="7" t="e">
        <f t="shared" si="7"/>
        <v>#REF!</v>
      </c>
      <c r="D211" s="7" t="e">
        <f t="shared" si="7"/>
        <v>#REF!</v>
      </c>
      <c r="E211" s="7" t="e">
        <f t="shared" si="7"/>
        <v>#REF!</v>
      </c>
      <c r="F211" s="7" t="e">
        <f t="shared" si="7"/>
        <v>#REF!</v>
      </c>
      <c r="G211" s="7" t="e">
        <f t="shared" si="7"/>
        <v>#REF!</v>
      </c>
      <c r="H211" s="7" t="e">
        <f t="shared" si="7"/>
        <v>#REF!</v>
      </c>
      <c r="I211" s="7" t="e">
        <f t="shared" si="7"/>
        <v>#REF!</v>
      </c>
      <c r="J211" s="7" t="e">
        <f t="shared" si="7"/>
        <v>#REF!</v>
      </c>
      <c r="K211" s="7" t="e">
        <f t="shared" si="7"/>
        <v>#REF!</v>
      </c>
      <c r="L211" s="7" t="e">
        <f t="shared" si="7"/>
        <v>#REF!</v>
      </c>
      <c r="M211" s="7" t="e">
        <f t="shared" si="7"/>
        <v>#REF!</v>
      </c>
      <c r="N211" s="29" t="e">
        <f t="shared" si="7"/>
        <v>#REF!</v>
      </c>
      <c r="O211" s="29" t="e">
        <f t="shared" si="7"/>
        <v>#REF!</v>
      </c>
      <c r="P211" s="7" t="e">
        <f t="shared" si="7"/>
        <v>#REF!</v>
      </c>
      <c r="Q211" s="7" t="e">
        <f t="shared" si="7"/>
        <v>#REF!</v>
      </c>
      <c r="R211" s="7" t="e">
        <f t="shared" si="7"/>
        <v>#REF!</v>
      </c>
      <c r="S211" s="7" t="e">
        <f t="shared" si="7"/>
        <v>#REF!</v>
      </c>
      <c r="T211" s="7" t="e">
        <f t="shared" si="7"/>
        <v>#REF!</v>
      </c>
      <c r="U211" s="7" t="e">
        <f t="shared" si="7"/>
        <v>#REF!</v>
      </c>
      <c r="V211" s="7" t="e">
        <f t="shared" si="7"/>
        <v>#REF!</v>
      </c>
      <c r="W211" s="7"/>
      <c r="X211" s="7" t="e">
        <f>SUM(X207:X210)</f>
        <v>#REF!</v>
      </c>
    </row>
    <row r="212" spans="1:24" ht="15.75" customHeight="1" x14ac:dyDescent="0.25"/>
    <row r="213" spans="1:24" ht="15.75" customHeight="1" x14ac:dyDescent="0.25"/>
    <row r="214" spans="1:24" ht="15.75" customHeight="1" x14ac:dyDescent="0.25"/>
    <row r="215" spans="1:24" ht="15.75" customHeight="1" x14ac:dyDescent="0.25"/>
    <row r="216" spans="1:24" ht="15.75" customHeight="1" x14ac:dyDescent="0.25"/>
    <row r="217" spans="1:24" ht="15.75" customHeight="1" x14ac:dyDescent="0.25"/>
    <row r="218" spans="1:24" ht="15.75" customHeight="1" x14ac:dyDescent="0.25"/>
    <row r="219" spans="1:24" ht="15.75" customHeight="1" x14ac:dyDescent="0.25"/>
    <row r="220" spans="1:24" ht="15.75" customHeight="1" x14ac:dyDescent="0.25"/>
    <row r="221" spans="1:24" ht="15.75" customHeight="1" x14ac:dyDescent="0.25"/>
    <row r="222" spans="1:24" ht="15.75" customHeight="1" x14ac:dyDescent="0.25"/>
    <row r="223" spans="1:24" ht="15.75" customHeight="1" x14ac:dyDescent="0.25"/>
    <row r="224" spans="1: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</sheetData>
  <sortState xmlns:xlrd2="http://schemas.microsoft.com/office/spreadsheetml/2017/richdata2" ref="F3:O46">
    <sortCondition ref="K3:K46"/>
    <sortCondition descending="1" ref="N3:N46"/>
    <sortCondition descending="1" ref="O3:O46"/>
  </sortState>
  <mergeCells count="1">
    <mergeCell ref="N1:O1"/>
  </mergeCells>
  <pageMargins left="0.75" right="0.75" top="1" bottom="1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outlinePr summaryBelow="0" summaryRight="0"/>
  </sheetPr>
  <dimension ref="A1:Z937"/>
  <sheetViews>
    <sheetView workbookViewId="0">
      <pane ySplit="1" topLeftCell="A24" activePane="bottomLeft" state="frozen"/>
      <selection pane="bottomLeft" activeCell="Z52" sqref="Z52:Z55"/>
    </sheetView>
  </sheetViews>
  <sheetFormatPr defaultColWidth="14.42578125" defaultRowHeight="15" customHeight="1" x14ac:dyDescent="0.25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style="97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style="97" customWidth="1"/>
    <col min="15" max="15" width="8.42578125" style="97" customWidth="1"/>
    <col min="16" max="26" width="8.42578125" customWidth="1"/>
  </cols>
  <sheetData>
    <row r="1" spans="1:15" ht="14.25" customHeight="1" x14ac:dyDescent="0.25">
      <c r="A1" s="80" t="s">
        <v>709</v>
      </c>
      <c r="B1" s="76" t="s">
        <v>705</v>
      </c>
      <c r="C1" s="76" t="s">
        <v>706</v>
      </c>
      <c r="D1" s="77" t="s">
        <v>707</v>
      </c>
      <c r="E1" s="77"/>
      <c r="F1" s="85" t="s">
        <v>708</v>
      </c>
      <c r="G1" s="76" t="s">
        <v>1</v>
      </c>
      <c r="H1" s="76" t="s">
        <v>3</v>
      </c>
      <c r="I1" s="76" t="s">
        <v>650</v>
      </c>
      <c r="J1" s="76" t="s">
        <v>2</v>
      </c>
      <c r="K1" s="76" t="s">
        <v>5</v>
      </c>
      <c r="L1" s="77" t="s">
        <v>651</v>
      </c>
      <c r="M1" s="77" t="s">
        <v>652</v>
      </c>
      <c r="N1" s="79" t="s">
        <v>700</v>
      </c>
      <c r="O1" s="79" t="s">
        <v>701</v>
      </c>
    </row>
    <row r="2" spans="1:15" ht="14.25" customHeight="1" x14ac:dyDescent="0.25">
      <c r="A2" s="123"/>
      <c r="B2" s="124"/>
      <c r="C2" s="124"/>
      <c r="D2" s="125"/>
      <c r="E2" s="125"/>
      <c r="F2" s="125">
        <v>1497</v>
      </c>
      <c r="G2" s="49" t="str">
        <f>+VLOOKUP(F2,Participants!$A$1:$F$798,2,FALSE)</f>
        <v>Josh Conklin</v>
      </c>
      <c r="H2" s="49" t="str">
        <f>+VLOOKUP(F2,Participants!$A$1:$F$798,4,FALSE)</f>
        <v>SKS</v>
      </c>
      <c r="I2" s="49" t="str">
        <f>+VLOOKUP(F2,Participants!$A$1:$F$798,5,FALSE)</f>
        <v>M</v>
      </c>
      <c r="J2" s="49">
        <f>+VLOOKUP(F2,Participants!$A$1:$F$798,3,FALSE)</f>
        <v>6</v>
      </c>
      <c r="K2" s="10" t="str">
        <f>+VLOOKUP(F2,Participants!$A$1:$G$798,7,FALSE)</f>
        <v>JV BOYS</v>
      </c>
      <c r="L2" s="70">
        <v>1</v>
      </c>
      <c r="M2" s="49">
        <v>10</v>
      </c>
      <c r="N2" s="49">
        <v>49</v>
      </c>
      <c r="O2" s="49">
        <v>10</v>
      </c>
    </row>
    <row r="3" spans="1:15" ht="14.25" customHeight="1" x14ac:dyDescent="0.25">
      <c r="A3" s="123"/>
      <c r="B3" s="124"/>
      <c r="C3" s="124"/>
      <c r="D3" s="125"/>
      <c r="E3" s="125"/>
      <c r="F3" s="125">
        <v>1213</v>
      </c>
      <c r="G3" s="49" t="str">
        <f>+VLOOKUP(F3,Participants!$A$1:$F$798,2,FALSE)</f>
        <v>Wayne Bauer</v>
      </c>
      <c r="H3" s="49" t="str">
        <f>+VLOOKUP(F3,Participants!$A$1:$F$798,4,FALSE)</f>
        <v>MQA</v>
      </c>
      <c r="I3" s="49" t="str">
        <f>+VLOOKUP(F3,Participants!$A$1:$F$798,5,FALSE)</f>
        <v>M</v>
      </c>
      <c r="J3" s="49">
        <f>+VLOOKUP(F3,Participants!$A$1:$F$798,3,FALSE)</f>
        <v>5</v>
      </c>
      <c r="K3" s="10" t="str">
        <f>+VLOOKUP(F3,Participants!$A$1:$G$798,7,FALSE)</f>
        <v>JV BOYS</v>
      </c>
      <c r="L3" s="120">
        <f>L2+1</f>
        <v>2</v>
      </c>
      <c r="M3" s="49">
        <v>8</v>
      </c>
      <c r="N3" s="49">
        <v>49</v>
      </c>
      <c r="O3" s="49">
        <v>3</v>
      </c>
    </row>
    <row r="4" spans="1:15" ht="14.25" customHeight="1" x14ac:dyDescent="0.25">
      <c r="A4" s="123"/>
      <c r="B4" s="124"/>
      <c r="C4" s="124"/>
      <c r="D4" s="125"/>
      <c r="E4" s="125"/>
      <c r="F4" s="125">
        <v>629</v>
      </c>
      <c r="G4" s="49" t="str">
        <f>+VLOOKUP(F4,Participants!$A$1:$F$798,2,FALSE)</f>
        <v>Fred Edwards</v>
      </c>
      <c r="H4" s="49" t="str">
        <f>+VLOOKUP(F4,Participants!$A$1:$F$798,4,FALSE)</f>
        <v>BCS</v>
      </c>
      <c r="I4" s="49" t="str">
        <f>+VLOOKUP(F4,Participants!$A$1:$F$798,5,FALSE)</f>
        <v>M</v>
      </c>
      <c r="J4" s="49">
        <f>+VLOOKUP(F4,Participants!$A$1:$F$798,3,FALSE)</f>
        <v>5</v>
      </c>
      <c r="K4" s="10" t="str">
        <f>+VLOOKUP(F4,Participants!$A$1:$G$798,7,FALSE)</f>
        <v>JV BOYS</v>
      </c>
      <c r="L4" s="120">
        <f t="shared" ref="L4:L15" si="0">L3+1</f>
        <v>3</v>
      </c>
      <c r="M4" s="49">
        <v>6</v>
      </c>
      <c r="N4" s="49">
        <v>44</v>
      </c>
      <c r="O4" s="49">
        <v>5</v>
      </c>
    </row>
    <row r="5" spans="1:15" ht="14.25" customHeight="1" x14ac:dyDescent="0.25">
      <c r="A5" s="123"/>
      <c r="B5" s="124"/>
      <c r="C5" s="124"/>
      <c r="D5" s="125"/>
      <c r="E5" s="125"/>
      <c r="F5" s="125">
        <v>633</v>
      </c>
      <c r="G5" s="49" t="str">
        <f>+VLOOKUP(F5,Participants!$A$1:$F$798,2,FALSE)</f>
        <v>Anthony Edwards</v>
      </c>
      <c r="H5" s="49" t="str">
        <f>+VLOOKUP(F5,Participants!$A$1:$F$798,4,FALSE)</f>
        <v>BCS</v>
      </c>
      <c r="I5" s="49" t="str">
        <f>+VLOOKUP(F5,Participants!$A$1:$F$798,5,FALSE)</f>
        <v>M</v>
      </c>
      <c r="J5" s="49">
        <f>+VLOOKUP(F5,Participants!$A$1:$F$798,3,FALSE)</f>
        <v>6</v>
      </c>
      <c r="K5" s="10" t="str">
        <f>+VLOOKUP(F5,Participants!$A$1:$G$798,7,FALSE)</f>
        <v>JV BOYS</v>
      </c>
      <c r="L5" s="120">
        <f t="shared" si="0"/>
        <v>4</v>
      </c>
      <c r="M5" s="49">
        <v>5</v>
      </c>
      <c r="N5" s="49">
        <v>43</v>
      </c>
      <c r="O5" s="49">
        <v>1</v>
      </c>
    </row>
    <row r="6" spans="1:15" ht="14.25" customHeight="1" x14ac:dyDescent="0.25">
      <c r="A6" s="123"/>
      <c r="B6" s="124"/>
      <c r="C6" s="124"/>
      <c r="D6" s="125"/>
      <c r="E6" s="125"/>
      <c r="F6" s="125">
        <v>716</v>
      </c>
      <c r="G6" s="49" t="str">
        <f>+VLOOKUP(F6,Participants!$A$1:$F$798,2,FALSE)</f>
        <v>Luke Parrish</v>
      </c>
      <c r="H6" s="49" t="str">
        <f>+VLOOKUP(F6,Participants!$A$1:$F$798,4,FALSE)</f>
        <v>CDL</v>
      </c>
      <c r="I6" s="49" t="str">
        <f>+VLOOKUP(F6,Participants!$A$1:$F$798,5,FALSE)</f>
        <v>M</v>
      </c>
      <c r="J6" s="49">
        <f>+VLOOKUP(F6,Participants!$A$1:$F$798,3,FALSE)</f>
        <v>5</v>
      </c>
      <c r="K6" s="10" t="str">
        <f>+VLOOKUP(F6,Participants!$A$1:$G$798,7,FALSE)</f>
        <v>JV BOYS</v>
      </c>
      <c r="L6" s="120">
        <f t="shared" si="0"/>
        <v>5</v>
      </c>
      <c r="M6" s="49">
        <v>4</v>
      </c>
      <c r="N6" s="49">
        <v>42</v>
      </c>
      <c r="O6" s="49">
        <v>10</v>
      </c>
    </row>
    <row r="7" spans="1:15" ht="14.25" customHeight="1" x14ac:dyDescent="0.25">
      <c r="A7" s="123"/>
      <c r="B7" s="124"/>
      <c r="C7" s="124"/>
      <c r="D7" s="125"/>
      <c r="E7" s="125"/>
      <c r="F7" s="125">
        <v>1217</v>
      </c>
      <c r="G7" s="49" t="str">
        <f>+VLOOKUP(F7,Participants!$A$1:$F$798,2,FALSE)</f>
        <v>Isaac Townsend</v>
      </c>
      <c r="H7" s="49" t="str">
        <f>+VLOOKUP(F7,Participants!$A$1:$F$798,4,FALSE)</f>
        <v>MQA</v>
      </c>
      <c r="I7" s="49" t="str">
        <f>+VLOOKUP(F7,Participants!$A$1:$F$798,5,FALSE)</f>
        <v>M</v>
      </c>
      <c r="J7" s="49">
        <f>+VLOOKUP(F7,Participants!$A$1:$F$798,3,FALSE)</f>
        <v>6</v>
      </c>
      <c r="K7" s="10" t="str">
        <f>+VLOOKUP(F7,Participants!$A$1:$G$798,7,FALSE)</f>
        <v>JV BOYS</v>
      </c>
      <c r="L7" s="120">
        <f t="shared" si="0"/>
        <v>6</v>
      </c>
      <c r="M7" s="49">
        <v>3</v>
      </c>
      <c r="N7" s="49">
        <v>42</v>
      </c>
      <c r="O7" s="49">
        <v>7</v>
      </c>
    </row>
    <row r="8" spans="1:15" ht="14.25" customHeight="1" x14ac:dyDescent="0.25">
      <c r="A8" s="123"/>
      <c r="B8" s="124"/>
      <c r="C8" s="124"/>
      <c r="D8" s="125"/>
      <c r="E8" s="125"/>
      <c r="F8" s="125">
        <v>1503</v>
      </c>
      <c r="G8" s="49" t="str">
        <f>+VLOOKUP(F8,Participants!$A$1:$F$798,2,FALSE)</f>
        <v>Thad Pawlowicz</v>
      </c>
      <c r="H8" s="49" t="str">
        <f>+VLOOKUP(F8,Participants!$A$1:$F$798,4,FALSE)</f>
        <v>SKS</v>
      </c>
      <c r="I8" s="49" t="str">
        <f>+VLOOKUP(F8,Participants!$A$1:$F$798,5,FALSE)</f>
        <v>M</v>
      </c>
      <c r="J8" s="49">
        <f>+VLOOKUP(F8,Participants!$A$1:$F$798,3,FALSE)</f>
        <v>6</v>
      </c>
      <c r="K8" s="10" t="str">
        <f>+VLOOKUP(F8,Participants!$A$1:$G$798,7,FALSE)</f>
        <v>JV BOYS</v>
      </c>
      <c r="L8" s="120">
        <f t="shared" si="0"/>
        <v>7</v>
      </c>
      <c r="M8" s="49">
        <v>2</v>
      </c>
      <c r="N8" s="49">
        <v>41</v>
      </c>
      <c r="O8" s="49">
        <v>9</v>
      </c>
    </row>
    <row r="9" spans="1:15" ht="14.25" customHeight="1" x14ac:dyDescent="0.25">
      <c r="A9" s="123"/>
      <c r="B9" s="124"/>
      <c r="C9" s="124"/>
      <c r="D9" s="125"/>
      <c r="E9" s="125"/>
      <c r="F9" s="125">
        <v>1216</v>
      </c>
      <c r="G9" s="49" t="str">
        <f>+VLOOKUP(F9,Participants!$A$1:$F$798,2,FALSE)</f>
        <v>Jaxon Orr</v>
      </c>
      <c r="H9" s="49" t="str">
        <f>+VLOOKUP(F9,Participants!$A$1:$F$798,4,FALSE)</f>
        <v>MQA</v>
      </c>
      <c r="I9" s="49" t="str">
        <f>+VLOOKUP(F9,Participants!$A$1:$F$798,5,FALSE)</f>
        <v>M</v>
      </c>
      <c r="J9" s="49">
        <f>+VLOOKUP(F9,Participants!$A$1:$F$798,3,FALSE)</f>
        <v>5</v>
      </c>
      <c r="K9" s="10" t="str">
        <f>+VLOOKUP(F9,Participants!$A$1:$G$798,7,FALSE)</f>
        <v>JV BOYS</v>
      </c>
      <c r="L9" s="120">
        <f t="shared" si="0"/>
        <v>8</v>
      </c>
      <c r="M9" s="49">
        <v>1</v>
      </c>
      <c r="N9" s="49">
        <v>40</v>
      </c>
      <c r="O9" s="49">
        <v>1</v>
      </c>
    </row>
    <row r="10" spans="1:15" ht="14.25" customHeight="1" x14ac:dyDescent="0.25">
      <c r="A10" s="123"/>
      <c r="B10" s="124"/>
      <c r="C10" s="124"/>
      <c r="D10" s="125"/>
      <c r="E10" s="125"/>
      <c r="F10" s="125">
        <v>718</v>
      </c>
      <c r="G10" s="49" t="str">
        <f>+VLOOKUP(F10,Participants!$A$1:$F$798,2,FALSE)</f>
        <v>Remington Colt</v>
      </c>
      <c r="H10" s="49" t="str">
        <f>+VLOOKUP(F10,Participants!$A$1:$F$798,4,FALSE)</f>
        <v>CDL</v>
      </c>
      <c r="I10" s="49" t="str">
        <f>+VLOOKUP(F10,Participants!$A$1:$F$798,5,FALSE)</f>
        <v>M</v>
      </c>
      <c r="J10" s="49">
        <f>+VLOOKUP(F10,Participants!$A$1:$F$798,3,FALSE)</f>
        <v>6</v>
      </c>
      <c r="K10" s="10" t="str">
        <f>+VLOOKUP(F10,Participants!$A$1:$G$798,7,FALSE)</f>
        <v>JV BOYS</v>
      </c>
      <c r="L10" s="120">
        <f t="shared" si="0"/>
        <v>9</v>
      </c>
      <c r="M10" s="49"/>
      <c r="N10" s="49">
        <v>36</v>
      </c>
      <c r="O10" s="49">
        <v>11.5</v>
      </c>
    </row>
    <row r="11" spans="1:15" ht="14.25" customHeight="1" x14ac:dyDescent="0.25">
      <c r="A11" s="123"/>
      <c r="B11" s="124"/>
      <c r="C11" s="124"/>
      <c r="D11" s="125"/>
      <c r="E11" s="125"/>
      <c r="F11" s="125">
        <v>635</v>
      </c>
      <c r="G11" s="49" t="str">
        <f>+VLOOKUP(F11,Participants!$A$1:$F$798,2,FALSE)</f>
        <v>Matthew Yeager</v>
      </c>
      <c r="H11" s="49" t="str">
        <f>+VLOOKUP(F11,Participants!$A$1:$F$798,4,FALSE)</f>
        <v>BCS</v>
      </c>
      <c r="I11" s="49" t="str">
        <f>+VLOOKUP(F11,Participants!$A$1:$F$798,5,FALSE)</f>
        <v>M</v>
      </c>
      <c r="J11" s="49">
        <f>+VLOOKUP(F11,Participants!$A$1:$F$798,3,FALSE)</f>
        <v>6</v>
      </c>
      <c r="K11" s="10" t="str">
        <f>+VLOOKUP(F11,Participants!$A$1:$G$798,7,FALSE)</f>
        <v>JV BOYS</v>
      </c>
      <c r="L11" s="120">
        <f t="shared" si="0"/>
        <v>10</v>
      </c>
      <c r="M11" s="49"/>
      <c r="N11" s="49">
        <v>36</v>
      </c>
      <c r="O11" s="49">
        <v>5.5</v>
      </c>
    </row>
    <row r="12" spans="1:15" ht="14.25" customHeight="1" x14ac:dyDescent="0.25">
      <c r="A12" s="123"/>
      <c r="B12" s="124"/>
      <c r="C12" s="124"/>
      <c r="D12" s="125"/>
      <c r="E12" s="125"/>
      <c r="F12" s="125">
        <v>720</v>
      </c>
      <c r="G12" s="49" t="str">
        <f>+VLOOKUP(F12,Participants!$A$1:$F$798,2,FALSE)</f>
        <v>Dax McCullough</v>
      </c>
      <c r="H12" s="49" t="str">
        <f>+VLOOKUP(F12,Participants!$A$1:$F$798,4,FALSE)</f>
        <v>CDL</v>
      </c>
      <c r="I12" s="49" t="str">
        <f>+VLOOKUP(F12,Participants!$A$1:$F$798,5,FALSE)</f>
        <v>M</v>
      </c>
      <c r="J12" s="49">
        <f>+VLOOKUP(F12,Participants!$A$1:$F$798,3,FALSE)</f>
        <v>6</v>
      </c>
      <c r="K12" s="10" t="str">
        <f>+VLOOKUP(F12,Participants!$A$1:$G$798,7,FALSE)</f>
        <v>JV BOYS</v>
      </c>
      <c r="L12" s="120">
        <f t="shared" si="0"/>
        <v>11</v>
      </c>
      <c r="M12" s="49"/>
      <c r="N12" s="49">
        <v>34</v>
      </c>
      <c r="O12" s="49">
        <v>8</v>
      </c>
    </row>
    <row r="13" spans="1:15" ht="14.25" customHeight="1" x14ac:dyDescent="0.25">
      <c r="A13" s="123"/>
      <c r="B13" s="124"/>
      <c r="C13" s="124"/>
      <c r="D13" s="125"/>
      <c r="E13" s="125"/>
      <c r="F13" s="125">
        <v>1491</v>
      </c>
      <c r="G13" s="49" t="str">
        <f>+VLOOKUP(F13,Participants!$A$1:$F$798,2,FALSE)</f>
        <v>Benjamin Nguyen</v>
      </c>
      <c r="H13" s="49" t="str">
        <f>+VLOOKUP(F13,Participants!$A$1:$F$798,4,FALSE)</f>
        <v>SKS</v>
      </c>
      <c r="I13" s="49" t="str">
        <f>+VLOOKUP(F13,Participants!$A$1:$F$798,5,FALSE)</f>
        <v>M</v>
      </c>
      <c r="J13" s="49">
        <f>+VLOOKUP(F13,Participants!$A$1:$F$798,3,FALSE)</f>
        <v>5</v>
      </c>
      <c r="K13" s="10" t="str">
        <f>+VLOOKUP(F13,Participants!$A$1:$G$798,7,FALSE)</f>
        <v>JV BOYS</v>
      </c>
      <c r="L13" s="120">
        <f t="shared" si="0"/>
        <v>12</v>
      </c>
      <c r="M13" s="49"/>
      <c r="N13" s="49">
        <v>29</v>
      </c>
      <c r="O13" s="49">
        <v>0</v>
      </c>
    </row>
    <row r="14" spans="1:15" ht="14.25" customHeight="1" x14ac:dyDescent="0.25">
      <c r="A14" s="123"/>
      <c r="B14" s="124"/>
      <c r="C14" s="124"/>
      <c r="D14" s="125"/>
      <c r="E14" s="125"/>
      <c r="F14" s="49">
        <v>727</v>
      </c>
      <c r="G14" s="49" t="str">
        <f>+VLOOKUP(F14,Participants!$A$1:$F$798,2,FALSE)</f>
        <v>Hank Peer</v>
      </c>
      <c r="H14" s="49" t="str">
        <f>+VLOOKUP(F14,Participants!$A$1:$F$798,4,FALSE)</f>
        <v>CDL</v>
      </c>
      <c r="I14" s="49" t="str">
        <f>+VLOOKUP(F14,Participants!$A$1:$F$798,5,FALSE)</f>
        <v>M</v>
      </c>
      <c r="J14" s="49">
        <f>+VLOOKUP(F14,Participants!$A$1:$F$798,3,FALSE)</f>
        <v>5</v>
      </c>
      <c r="K14" s="10" t="str">
        <f>+VLOOKUP(F14,Participants!$A$1:$G$798,7,FALSE)</f>
        <v>JV BOYS</v>
      </c>
      <c r="L14" s="120">
        <f t="shared" si="0"/>
        <v>13</v>
      </c>
      <c r="M14" s="49"/>
      <c r="N14" s="49">
        <v>28</v>
      </c>
      <c r="O14" s="49">
        <v>5</v>
      </c>
    </row>
    <row r="15" spans="1:15" ht="14.45" customHeight="1" x14ac:dyDescent="0.25">
      <c r="A15" s="123"/>
      <c r="B15" s="124"/>
      <c r="C15" s="124"/>
      <c r="D15" s="125"/>
      <c r="E15" s="125"/>
      <c r="F15" s="125">
        <v>1152</v>
      </c>
      <c r="G15" s="49" t="str">
        <f>+VLOOKUP(F15,Participants!$A$1:$F$798,2,FALSE)</f>
        <v>James Jordan</v>
      </c>
      <c r="H15" s="49" t="str">
        <f>+VLOOKUP(F15,Participants!$A$1:$F$798,4,FALSE)</f>
        <v>MOS</v>
      </c>
      <c r="I15" s="49" t="str">
        <f>+VLOOKUP(F15,Participants!$A$1:$F$798,5,FALSE)</f>
        <v>M</v>
      </c>
      <c r="J15" s="49">
        <f>+VLOOKUP(F15,Participants!$A$1:$F$798,3,FALSE)</f>
        <v>6</v>
      </c>
      <c r="K15" s="10" t="str">
        <f>+VLOOKUP(F15,Participants!$A$1:$G$798,7,FALSE)</f>
        <v>JV BOYS</v>
      </c>
      <c r="L15" s="120">
        <f t="shared" si="0"/>
        <v>14</v>
      </c>
      <c r="M15" s="49"/>
      <c r="N15" s="49">
        <v>17</v>
      </c>
      <c r="O15" s="49">
        <v>3</v>
      </c>
    </row>
    <row r="16" spans="1:15" ht="14.45" customHeight="1" x14ac:dyDescent="0.25">
      <c r="A16" s="123"/>
      <c r="B16" s="124"/>
      <c r="C16" s="124"/>
      <c r="D16" s="125"/>
      <c r="E16" s="125"/>
      <c r="F16" s="125"/>
      <c r="G16" s="49"/>
      <c r="H16" s="49"/>
      <c r="I16" s="49"/>
      <c r="J16" s="49"/>
      <c r="K16" s="10"/>
      <c r="L16" s="70"/>
      <c r="M16" s="49"/>
      <c r="N16" s="49"/>
      <c r="O16" s="49"/>
    </row>
    <row r="17" spans="1:15" ht="14.25" customHeight="1" x14ac:dyDescent="0.25">
      <c r="A17" s="123"/>
      <c r="B17" s="124"/>
      <c r="C17" s="124"/>
      <c r="D17" s="125"/>
      <c r="E17" s="125"/>
      <c r="F17" s="125">
        <v>1518</v>
      </c>
      <c r="G17" s="49" t="str">
        <f>+VLOOKUP(F17,Participants!$A$1:$F$798,2,FALSE)</f>
        <v>Kennedy Killen</v>
      </c>
      <c r="H17" s="49" t="str">
        <f>+VLOOKUP(F17,Participants!$A$1:$F$798,4,FALSE)</f>
        <v>SKS</v>
      </c>
      <c r="I17" s="49" t="str">
        <f>+VLOOKUP(F17,Participants!$A$1:$F$798,5,FALSE)</f>
        <v>F</v>
      </c>
      <c r="J17" s="49">
        <f>+VLOOKUP(F17,Participants!$A$1:$F$798,3,FALSE)</f>
        <v>6</v>
      </c>
      <c r="K17" s="10" t="str">
        <f>+VLOOKUP(F17,Participants!$A$1:$G$798,7,FALSE)</f>
        <v>JV GIRLS</v>
      </c>
      <c r="L17" s="70">
        <v>1</v>
      </c>
      <c r="M17" s="49">
        <v>10</v>
      </c>
      <c r="N17" s="49">
        <v>50</v>
      </c>
      <c r="O17" s="49">
        <v>4.5</v>
      </c>
    </row>
    <row r="18" spans="1:15" ht="14.25" customHeight="1" x14ac:dyDescent="0.25">
      <c r="F18" s="49">
        <v>726</v>
      </c>
      <c r="G18" s="49" t="str">
        <f>+VLOOKUP(F18,Participants!$A$1:$F$798,2,FALSE)</f>
        <v>Charley Peer</v>
      </c>
      <c r="H18" s="49" t="str">
        <f>+VLOOKUP(F18,Participants!$A$1:$F$798,4,FALSE)</f>
        <v>CDL</v>
      </c>
      <c r="I18" s="49" t="str">
        <f>+VLOOKUP(F18,Participants!$A$1:$F$798,5,FALSE)</f>
        <v>F</v>
      </c>
      <c r="J18" s="49">
        <f>+VLOOKUP(F18,Participants!$A$1:$F$798,3,FALSE)</f>
        <v>6</v>
      </c>
      <c r="K18" s="10" t="str">
        <f>+VLOOKUP(F18,Participants!$A$1:$G$798,7,FALSE)</f>
        <v>JV GIRLS</v>
      </c>
      <c r="L18" s="120">
        <v>2</v>
      </c>
      <c r="M18" s="49">
        <v>8</v>
      </c>
      <c r="N18" s="49">
        <v>45</v>
      </c>
      <c r="O18" s="49">
        <v>5</v>
      </c>
    </row>
    <row r="19" spans="1:15" ht="14.25" customHeight="1" x14ac:dyDescent="0.25">
      <c r="F19" s="125">
        <v>724</v>
      </c>
      <c r="G19" s="49" t="str">
        <f>+VLOOKUP(F19,Participants!$A$1:$F$798,2,FALSE)</f>
        <v>Evie Detweiler</v>
      </c>
      <c r="H19" s="49" t="str">
        <f>+VLOOKUP(F19,Participants!$A$1:$F$798,4,FALSE)</f>
        <v>CDL</v>
      </c>
      <c r="I19" s="49" t="str">
        <f>+VLOOKUP(F19,Participants!$A$1:$F$798,5,FALSE)</f>
        <v>F</v>
      </c>
      <c r="J19" s="49">
        <f>+VLOOKUP(F19,Participants!$A$1:$F$798,3,FALSE)</f>
        <v>6</v>
      </c>
      <c r="K19" s="10" t="str">
        <f>+VLOOKUP(F19,Participants!$A$1:$G$798,7,FALSE)</f>
        <v>JV GIRLS</v>
      </c>
      <c r="L19" s="70">
        <v>3</v>
      </c>
      <c r="M19" s="49">
        <v>6</v>
      </c>
      <c r="N19" s="49">
        <v>41</v>
      </c>
      <c r="O19" s="49">
        <v>3.5</v>
      </c>
    </row>
    <row r="20" spans="1:15" ht="14.25" customHeight="1" x14ac:dyDescent="0.25">
      <c r="F20" s="125">
        <v>1510</v>
      </c>
      <c r="G20" s="49" t="str">
        <f>+VLOOKUP(F20,Participants!$A$1:$F$798,2,FALSE)</f>
        <v>Kiera Klinefelter</v>
      </c>
      <c r="H20" s="49" t="str">
        <f>+VLOOKUP(F20,Participants!$A$1:$F$798,4,FALSE)</f>
        <v>SKS</v>
      </c>
      <c r="I20" s="49" t="str">
        <f>+VLOOKUP(F20,Participants!$A$1:$F$798,5,FALSE)</f>
        <v>F</v>
      </c>
      <c r="J20" s="49">
        <f>+VLOOKUP(F20,Participants!$A$1:$F$798,3,FALSE)</f>
        <v>5</v>
      </c>
      <c r="K20" s="10" t="str">
        <f>+VLOOKUP(F20,Participants!$A$1:$G$798,7,FALSE)</f>
        <v>JV GIRLS</v>
      </c>
      <c r="L20" s="120">
        <v>4</v>
      </c>
      <c r="M20" s="49">
        <v>5</v>
      </c>
      <c r="N20" s="49">
        <v>39</v>
      </c>
      <c r="O20" s="49">
        <v>8.5</v>
      </c>
    </row>
    <row r="21" spans="1:15" ht="14.25" customHeight="1" x14ac:dyDescent="0.25">
      <c r="F21" s="125">
        <v>637</v>
      </c>
      <c r="G21" s="49" t="str">
        <f>+VLOOKUP(F21,Participants!$A$1:$F$798,2,FALSE)</f>
        <v>Olivia Yeager</v>
      </c>
      <c r="H21" s="49" t="str">
        <f>+VLOOKUP(F21,Participants!$A$1:$F$798,4,FALSE)</f>
        <v>BCS</v>
      </c>
      <c r="I21" s="49" t="str">
        <f>+VLOOKUP(F21,Participants!$A$1:$F$798,5,FALSE)</f>
        <v>F</v>
      </c>
      <c r="J21" s="49">
        <f>+VLOOKUP(F21,Participants!$A$1:$F$798,3,FALSE)</f>
        <v>5</v>
      </c>
      <c r="K21" s="10" t="str">
        <f>+VLOOKUP(F21,Participants!$A$1:$G$798,7,FALSE)</f>
        <v>JV GIRLS</v>
      </c>
      <c r="L21" s="70">
        <v>5</v>
      </c>
      <c r="M21" s="49">
        <v>4</v>
      </c>
      <c r="N21" s="49">
        <v>39</v>
      </c>
      <c r="O21" s="49">
        <v>7</v>
      </c>
    </row>
    <row r="22" spans="1:15" ht="14.25" customHeight="1" x14ac:dyDescent="0.25">
      <c r="F22" s="125">
        <v>722</v>
      </c>
      <c r="G22" s="49" t="str">
        <f>+VLOOKUP(F22,Participants!$A$1:$F$798,2,FALSE)</f>
        <v>Ava Parrish</v>
      </c>
      <c r="H22" s="49" t="str">
        <f>+VLOOKUP(F22,Participants!$A$1:$F$798,4,FALSE)</f>
        <v>CDL</v>
      </c>
      <c r="I22" s="49" t="str">
        <f>+VLOOKUP(F22,Participants!$A$1:$F$798,5,FALSE)</f>
        <v>F</v>
      </c>
      <c r="J22" s="49">
        <f>+VLOOKUP(F22,Participants!$A$1:$F$798,3,FALSE)</f>
        <v>6</v>
      </c>
      <c r="K22" s="10" t="str">
        <f>+VLOOKUP(F22,Participants!$A$1:$G$798,7,FALSE)</f>
        <v>JV GIRLS</v>
      </c>
      <c r="L22" s="120">
        <v>6</v>
      </c>
      <c r="M22" s="49">
        <v>3</v>
      </c>
      <c r="N22" s="49">
        <v>31</v>
      </c>
      <c r="O22" s="49">
        <v>9</v>
      </c>
    </row>
    <row r="23" spans="1:15" ht="14.25" customHeight="1" x14ac:dyDescent="0.25">
      <c r="F23" s="125"/>
      <c r="G23" s="49"/>
      <c r="H23" s="49"/>
      <c r="I23" s="49"/>
      <c r="J23" s="49"/>
      <c r="K23" s="10"/>
      <c r="L23" s="70"/>
      <c r="M23" s="49"/>
      <c r="N23" s="49"/>
      <c r="O23" s="49"/>
    </row>
    <row r="24" spans="1:15" ht="14.25" customHeight="1" x14ac:dyDescent="0.25">
      <c r="F24" s="125">
        <v>1233</v>
      </c>
      <c r="G24" s="49" t="str">
        <f>+VLOOKUP(F24,Participants!$A$1:$F$798,2,FALSE)</f>
        <v>Everett Nemeth</v>
      </c>
      <c r="H24" s="49" t="str">
        <f>+VLOOKUP(F24,Participants!$A$1:$F$798,4,FALSE)</f>
        <v>MQA</v>
      </c>
      <c r="I24" s="49" t="str">
        <f>+VLOOKUP(F24,Participants!$A$1:$F$798,5,FALSE)</f>
        <v>M</v>
      </c>
      <c r="J24" s="49">
        <f>+VLOOKUP(F24,Participants!$A$1:$F$798,3,FALSE)</f>
        <v>8</v>
      </c>
      <c r="K24" s="10" t="str">
        <f>+VLOOKUP(F24,Participants!$A$1:$G$798,7,FALSE)</f>
        <v>VARSITY BOYS</v>
      </c>
      <c r="L24" s="70">
        <v>1</v>
      </c>
      <c r="M24" s="49">
        <v>10</v>
      </c>
      <c r="N24" s="49">
        <v>78</v>
      </c>
      <c r="O24" s="49">
        <v>8</v>
      </c>
    </row>
    <row r="25" spans="1:15" ht="14.25" customHeight="1" x14ac:dyDescent="0.25">
      <c r="F25" s="125">
        <v>674</v>
      </c>
      <c r="G25" s="49" t="str">
        <f>+VLOOKUP(F25,Participants!$A$1:$F$798,2,FALSE)</f>
        <v>Colin Miller</v>
      </c>
      <c r="H25" s="49" t="str">
        <f>+VLOOKUP(F25,Participants!$A$1:$F$798,4,FALSE)</f>
        <v>BTA</v>
      </c>
      <c r="I25" s="49" t="str">
        <f>+VLOOKUP(F25,Participants!$A$1:$F$798,5,FALSE)</f>
        <v>M</v>
      </c>
      <c r="J25" s="49">
        <f>+VLOOKUP(F25,Participants!$A$1:$F$798,3,FALSE)</f>
        <v>8</v>
      </c>
      <c r="K25" s="10" t="str">
        <f>+VLOOKUP(F25,Participants!$A$1:$G$798,7,FALSE)</f>
        <v>VARSITY BOYS</v>
      </c>
      <c r="L25" s="120">
        <f>L24+1</f>
        <v>2</v>
      </c>
      <c r="M25" s="49">
        <v>8</v>
      </c>
      <c r="N25" s="49">
        <v>69</v>
      </c>
      <c r="O25" s="49">
        <v>10</v>
      </c>
    </row>
    <row r="26" spans="1:15" ht="14.25" customHeight="1" x14ac:dyDescent="0.25">
      <c r="F26" s="125">
        <v>1235</v>
      </c>
      <c r="G26" s="49" t="str">
        <f>+VLOOKUP(F26,Participants!$A$1:$F$798,2,FALSE)</f>
        <v>Jaxson Sagwitz</v>
      </c>
      <c r="H26" s="49" t="str">
        <f>+VLOOKUP(F26,Participants!$A$1:$F$798,4,FALSE)</f>
        <v>MQA</v>
      </c>
      <c r="I26" s="49" t="str">
        <f>+VLOOKUP(F26,Participants!$A$1:$F$798,5,FALSE)</f>
        <v>M</v>
      </c>
      <c r="J26" s="49">
        <f>+VLOOKUP(F26,Participants!$A$1:$F$798,3,FALSE)</f>
        <v>8</v>
      </c>
      <c r="K26" s="10" t="str">
        <f>+VLOOKUP(F26,Participants!$A$1:$G$798,7,FALSE)</f>
        <v>VARSITY BOYS</v>
      </c>
      <c r="L26" s="120">
        <f t="shared" ref="L26:L34" si="1">L25+1</f>
        <v>3</v>
      </c>
      <c r="M26" s="49">
        <v>6</v>
      </c>
      <c r="N26" s="49">
        <v>62</v>
      </c>
      <c r="O26" s="49">
        <v>3</v>
      </c>
    </row>
    <row r="27" spans="1:15" ht="14.25" customHeight="1" x14ac:dyDescent="0.25">
      <c r="F27" s="125">
        <v>1234</v>
      </c>
      <c r="G27" s="49" t="str">
        <f>+VLOOKUP(F27,Participants!$A$1:$F$798,2,FALSE)</f>
        <v>Ian Roberts</v>
      </c>
      <c r="H27" s="49" t="str">
        <f>+VLOOKUP(F27,Participants!$A$1:$F$798,4,FALSE)</f>
        <v>MQA</v>
      </c>
      <c r="I27" s="49" t="str">
        <f>+VLOOKUP(F27,Participants!$A$1:$F$798,5,FALSE)</f>
        <v>M</v>
      </c>
      <c r="J27" s="49">
        <f>+VLOOKUP(F27,Participants!$A$1:$F$798,3,FALSE)</f>
        <v>8</v>
      </c>
      <c r="K27" s="10" t="str">
        <f>+VLOOKUP(F27,Participants!$A$1:$G$798,7,FALSE)</f>
        <v>VARSITY BOYS</v>
      </c>
      <c r="L27" s="120">
        <f t="shared" si="1"/>
        <v>4</v>
      </c>
      <c r="M27" s="49">
        <v>5</v>
      </c>
      <c r="N27" s="49">
        <v>60</v>
      </c>
      <c r="O27" s="49">
        <v>8</v>
      </c>
    </row>
    <row r="28" spans="1:15" ht="14.25" customHeight="1" x14ac:dyDescent="0.25">
      <c r="F28" s="125">
        <v>641</v>
      </c>
      <c r="G28" s="49" t="str">
        <f>+VLOOKUP(F28,Participants!$A$1:$F$798,2,FALSE)</f>
        <v>Derek Ricciardella</v>
      </c>
      <c r="H28" s="49" t="str">
        <f>+VLOOKUP(F28,Participants!$A$1:$F$798,4,FALSE)</f>
        <v>BCS</v>
      </c>
      <c r="I28" s="49" t="str">
        <f>+VLOOKUP(F28,Participants!$A$1:$F$798,5,FALSE)</f>
        <v>M</v>
      </c>
      <c r="J28" s="49">
        <f>+VLOOKUP(F28,Participants!$A$1:$F$798,3,FALSE)</f>
        <v>8</v>
      </c>
      <c r="K28" s="10" t="str">
        <f>+VLOOKUP(F28,Participants!$A$1:$G$798,7,FALSE)</f>
        <v>VARSITY BOYS</v>
      </c>
      <c r="L28" s="120">
        <f t="shared" si="1"/>
        <v>5</v>
      </c>
      <c r="M28" s="49">
        <v>4</v>
      </c>
      <c r="N28" s="49">
        <v>59</v>
      </c>
      <c r="O28" s="49">
        <v>7.5</v>
      </c>
    </row>
    <row r="29" spans="1:15" ht="14.25" customHeight="1" x14ac:dyDescent="0.25">
      <c r="F29" s="125">
        <v>675</v>
      </c>
      <c r="G29" s="49" t="str">
        <f>+VLOOKUP(F29,Participants!$A$1:$F$798,2,FALSE)</f>
        <v>Connor Little</v>
      </c>
      <c r="H29" s="49" t="str">
        <f>+VLOOKUP(F29,Participants!$A$1:$F$798,4,FALSE)</f>
        <v>BTA</v>
      </c>
      <c r="I29" s="49" t="str">
        <f>+VLOOKUP(F29,Participants!$A$1:$F$798,5,FALSE)</f>
        <v>M</v>
      </c>
      <c r="J29" s="49">
        <f>+VLOOKUP(F29,Participants!$A$1:$F$798,3,FALSE)</f>
        <v>8</v>
      </c>
      <c r="K29" s="10" t="str">
        <f>+VLOOKUP(F29,Participants!$A$1:$G$798,7,FALSE)</f>
        <v>VARSITY BOYS</v>
      </c>
      <c r="L29" s="120">
        <f t="shared" si="1"/>
        <v>6</v>
      </c>
      <c r="M29" s="49">
        <v>3</v>
      </c>
      <c r="N29" s="49">
        <v>57</v>
      </c>
      <c r="O29" s="49">
        <v>1</v>
      </c>
    </row>
    <row r="30" spans="1:15" ht="14.25" customHeight="1" x14ac:dyDescent="0.25">
      <c r="F30" s="125">
        <v>671</v>
      </c>
      <c r="G30" s="49" t="str">
        <f>+VLOOKUP(F30,Participants!$A$1:$F$798,2,FALSE)</f>
        <v>James Georgescu</v>
      </c>
      <c r="H30" s="49" t="str">
        <f>+VLOOKUP(F30,Participants!$A$1:$F$798,4,FALSE)</f>
        <v>BTA</v>
      </c>
      <c r="I30" s="49" t="str">
        <f>+VLOOKUP(F30,Participants!$A$1:$F$798,5,FALSE)</f>
        <v>M</v>
      </c>
      <c r="J30" s="49">
        <f>+VLOOKUP(F30,Participants!$A$1:$F$798,3,FALSE)</f>
        <v>8</v>
      </c>
      <c r="K30" s="10" t="str">
        <f>+VLOOKUP(F30,Participants!$A$1:$G$798,7,FALSE)</f>
        <v>VARSITY BOYS</v>
      </c>
      <c r="L30" s="120">
        <f t="shared" si="1"/>
        <v>7</v>
      </c>
      <c r="M30" s="49">
        <v>2</v>
      </c>
      <c r="N30" s="49">
        <v>56</v>
      </c>
      <c r="O30" s="49">
        <v>1.5</v>
      </c>
    </row>
    <row r="31" spans="1:15" ht="14.25" customHeight="1" x14ac:dyDescent="0.25">
      <c r="F31" s="125">
        <v>639</v>
      </c>
      <c r="G31" s="49" t="str">
        <f>+VLOOKUP(F31,Participants!$A$1:$F$798,2,FALSE)</f>
        <v>Tommy Edwards</v>
      </c>
      <c r="H31" s="49" t="str">
        <f>+VLOOKUP(F31,Participants!$A$1:$F$798,4,FALSE)</f>
        <v>BCS</v>
      </c>
      <c r="I31" s="49" t="str">
        <f>+VLOOKUP(F31,Participants!$A$1:$F$798,5,FALSE)</f>
        <v>M</v>
      </c>
      <c r="J31" s="49">
        <f>+VLOOKUP(F31,Participants!$A$1:$F$798,3,FALSE)</f>
        <v>8</v>
      </c>
      <c r="K31" s="10" t="str">
        <f>+VLOOKUP(F31,Participants!$A$1:$G$798,7,FALSE)</f>
        <v>VARSITY BOYS</v>
      </c>
      <c r="L31" s="120">
        <f t="shared" si="1"/>
        <v>8</v>
      </c>
      <c r="M31" s="49">
        <v>1</v>
      </c>
      <c r="N31" s="49">
        <v>50</v>
      </c>
      <c r="O31" s="49">
        <v>1.5</v>
      </c>
    </row>
    <row r="32" spans="1:15" ht="14.25" customHeight="1" x14ac:dyDescent="0.25">
      <c r="F32" s="125">
        <v>1232</v>
      </c>
      <c r="G32" s="49" t="str">
        <f>+VLOOKUP(F32,Participants!$A$1:$F$798,2,FALSE)</f>
        <v>Anderson Ziccarelli</v>
      </c>
      <c r="H32" s="49" t="str">
        <f>+VLOOKUP(F32,Participants!$A$1:$F$798,4,FALSE)</f>
        <v>MQA</v>
      </c>
      <c r="I32" s="49" t="str">
        <f>+VLOOKUP(F32,Participants!$A$1:$F$798,5,FALSE)</f>
        <v>M</v>
      </c>
      <c r="J32" s="49">
        <f>+VLOOKUP(F32,Participants!$A$1:$F$798,3,FALSE)</f>
        <v>7</v>
      </c>
      <c r="K32" s="10" t="str">
        <f>+VLOOKUP(F32,Participants!$A$1:$G$798,7,FALSE)</f>
        <v>VARSITY BOYS</v>
      </c>
      <c r="L32" s="120">
        <f t="shared" si="1"/>
        <v>9</v>
      </c>
      <c r="M32" s="49"/>
      <c r="N32" s="49">
        <v>48</v>
      </c>
      <c r="O32" s="49">
        <v>8.5</v>
      </c>
    </row>
    <row r="33" spans="6:15" ht="14.25" customHeight="1" x14ac:dyDescent="0.25">
      <c r="F33" s="49">
        <v>384</v>
      </c>
      <c r="G33" s="49" t="str">
        <f>+VLOOKUP(F33,Participants!$A$1:$F$798,2,FALSE)</f>
        <v>Judah VanVickle</v>
      </c>
      <c r="H33" s="49" t="str">
        <f>+VLOOKUP(F33,Participants!$A$1:$F$798,4,FALSE)</f>
        <v>AAP</v>
      </c>
      <c r="I33" s="49" t="str">
        <f>+VLOOKUP(F33,Participants!$A$1:$F$798,5,FALSE)</f>
        <v>M</v>
      </c>
      <c r="J33" s="49">
        <f>+VLOOKUP(F33,Participants!$A$1:$F$798,3,FALSE)</f>
        <v>7</v>
      </c>
      <c r="K33" s="10" t="str">
        <f>+VLOOKUP(F33,Participants!$A$1:$G$798,7,FALSE)</f>
        <v>VARSITY BOYS</v>
      </c>
      <c r="L33" s="120">
        <f t="shared" si="1"/>
        <v>10</v>
      </c>
      <c r="M33" s="49"/>
      <c r="N33" s="49">
        <v>45</v>
      </c>
      <c r="O33" s="49"/>
    </row>
    <row r="34" spans="6:15" ht="14.25" customHeight="1" x14ac:dyDescent="0.25">
      <c r="F34" s="125">
        <v>761</v>
      </c>
      <c r="G34" s="49" t="str">
        <f>+VLOOKUP(F34,Participants!$A$1:$F$798,2,FALSE)</f>
        <v>Masen Muscia</v>
      </c>
      <c r="H34" s="49" t="str">
        <f>+VLOOKUP(F34,Participants!$A$1:$F$798,4,FALSE)</f>
        <v>CDP</v>
      </c>
      <c r="I34" s="49" t="str">
        <f>+VLOOKUP(F34,Participants!$A$1:$F$798,5,FALSE)</f>
        <v>M</v>
      </c>
      <c r="J34" s="49">
        <f>+VLOOKUP(F34,Participants!$A$1:$F$798,3,FALSE)</f>
        <v>7</v>
      </c>
      <c r="K34" s="10" t="str">
        <f>+VLOOKUP(F34,Participants!$A$1:$G$798,7,FALSE)</f>
        <v>VARSITY BOYS</v>
      </c>
      <c r="L34" s="120">
        <f t="shared" si="1"/>
        <v>11</v>
      </c>
      <c r="M34" s="49"/>
      <c r="N34" s="49">
        <v>43</v>
      </c>
      <c r="O34" s="49">
        <v>1.5</v>
      </c>
    </row>
    <row r="35" spans="6:15" ht="14.25" customHeight="1" x14ac:dyDescent="0.25">
      <c r="F35" s="125">
        <v>1236</v>
      </c>
      <c r="G35" s="49" t="str">
        <f>+VLOOKUP(F35,Participants!$A$1:$F$798,2,FALSE)</f>
        <v>Max Townsend</v>
      </c>
      <c r="H35" s="49" t="str">
        <f>+VLOOKUP(F35,Participants!$A$1:$F$798,4,FALSE)</f>
        <v>MQA</v>
      </c>
      <c r="I35" s="49" t="str">
        <f>+VLOOKUP(F35,Participants!$A$1:$F$798,5,FALSE)</f>
        <v>M</v>
      </c>
      <c r="J35" s="49">
        <f>+VLOOKUP(F35,Participants!$A$1:$F$798,3,FALSE)</f>
        <v>8</v>
      </c>
      <c r="K35" s="10" t="str">
        <f>+VLOOKUP(F35,Participants!$A$1:$G$798,7,FALSE)</f>
        <v>VARSITY BOYS</v>
      </c>
      <c r="L35" s="120">
        <f>L34+1</f>
        <v>12</v>
      </c>
      <c r="M35" s="49"/>
      <c r="N35" s="49">
        <v>36</v>
      </c>
      <c r="O35" s="49">
        <v>6</v>
      </c>
    </row>
    <row r="36" spans="6:15" ht="14.25" customHeight="1" x14ac:dyDescent="0.25">
      <c r="F36" s="125"/>
      <c r="G36" s="49"/>
      <c r="H36" s="49"/>
      <c r="I36" s="49"/>
      <c r="J36" s="49"/>
      <c r="K36" s="10"/>
      <c r="L36" s="70"/>
      <c r="M36" s="49"/>
      <c r="N36" s="49"/>
      <c r="O36" s="49"/>
    </row>
    <row r="37" spans="6:15" ht="13.15" customHeight="1" x14ac:dyDescent="0.25">
      <c r="F37" s="125">
        <v>1156</v>
      </c>
      <c r="G37" s="49" t="str">
        <f>+VLOOKUP(F37,Participants!$A$1:$F$798,2,FALSE)</f>
        <v>Melanie Tomko</v>
      </c>
      <c r="H37" s="49" t="str">
        <f>+VLOOKUP(F37,Participants!$A$1:$F$798,4,FALSE)</f>
        <v>MOS</v>
      </c>
      <c r="I37" s="49" t="str">
        <f>+VLOOKUP(F37,Participants!$A$1:$F$798,5,FALSE)</f>
        <v>F</v>
      </c>
      <c r="J37" s="49">
        <f>+VLOOKUP(F37,Participants!$A$1:$F$798,3,FALSE)</f>
        <v>8</v>
      </c>
      <c r="K37" s="10" t="str">
        <f>+VLOOKUP(F37,Participants!$A$1:$G$798,7,FALSE)</f>
        <v>VARSITY GIRLS</v>
      </c>
      <c r="L37" s="70">
        <v>1</v>
      </c>
      <c r="M37" s="49">
        <v>10</v>
      </c>
      <c r="N37" s="49">
        <v>68</v>
      </c>
      <c r="O37" s="49">
        <v>2</v>
      </c>
    </row>
    <row r="38" spans="6:15" ht="14.25" customHeight="1" x14ac:dyDescent="0.25">
      <c r="F38" s="125">
        <v>682</v>
      </c>
      <c r="G38" s="49" t="str">
        <f>+VLOOKUP(F38,Participants!$A$1:$F$798,2,FALSE)</f>
        <v>Claire Bandurski</v>
      </c>
      <c r="H38" s="49" t="str">
        <f>+VLOOKUP(F38,Participants!$A$1:$F$798,4,FALSE)</f>
        <v>BTA</v>
      </c>
      <c r="I38" s="49" t="str">
        <f>+VLOOKUP(F38,Participants!$A$1:$F$798,5,FALSE)</f>
        <v>F</v>
      </c>
      <c r="J38" s="49">
        <f>+VLOOKUP(F38,Participants!$A$1:$F$798,3,FALSE)</f>
        <v>8</v>
      </c>
      <c r="K38" s="10" t="str">
        <f>+VLOOKUP(F38,Participants!$A$1:$G$798,7,FALSE)</f>
        <v>VARSITY GIRLS</v>
      </c>
      <c r="L38" s="120">
        <f>L37+1</f>
        <v>2</v>
      </c>
      <c r="M38" s="49">
        <v>8</v>
      </c>
      <c r="N38" s="49">
        <v>51</v>
      </c>
      <c r="O38" s="49">
        <v>1.5</v>
      </c>
    </row>
    <row r="39" spans="6:15" ht="14.25" customHeight="1" x14ac:dyDescent="0.25">
      <c r="F39" s="125">
        <v>681</v>
      </c>
      <c r="G39" s="49" t="str">
        <f>+VLOOKUP(F39,Participants!$A$1:$F$798,2,FALSE)</f>
        <v>Jillian Jones</v>
      </c>
      <c r="H39" s="49" t="str">
        <f>+VLOOKUP(F39,Participants!$A$1:$F$798,4,FALSE)</f>
        <v>BTA</v>
      </c>
      <c r="I39" s="49" t="str">
        <f>+VLOOKUP(F39,Participants!$A$1:$F$798,5,FALSE)</f>
        <v>F</v>
      </c>
      <c r="J39" s="49">
        <f>+VLOOKUP(F39,Participants!$A$1:$F$798,3,FALSE)</f>
        <v>8</v>
      </c>
      <c r="K39" s="10" t="str">
        <f>+VLOOKUP(F39,Participants!$A$1:$G$798,7,FALSE)</f>
        <v>VARSITY GIRLS</v>
      </c>
      <c r="L39" s="120">
        <f t="shared" ref="L39:L47" si="2">L38+1</f>
        <v>3</v>
      </c>
      <c r="M39" s="49">
        <v>6</v>
      </c>
      <c r="N39" s="49">
        <v>49</v>
      </c>
      <c r="O39" s="49">
        <v>1</v>
      </c>
    </row>
    <row r="40" spans="6:15" ht="14.25" customHeight="1" x14ac:dyDescent="0.25">
      <c r="F40" s="125">
        <v>765</v>
      </c>
      <c r="G40" s="49" t="str">
        <f>+VLOOKUP(F40,Participants!$A$1:$F$798,2,FALSE)</f>
        <v>Amelia LoPresti</v>
      </c>
      <c r="H40" s="49" t="str">
        <f>+VLOOKUP(F40,Participants!$A$1:$F$798,4,FALSE)</f>
        <v>CDP</v>
      </c>
      <c r="I40" s="49" t="str">
        <f>+VLOOKUP(F40,Participants!$A$1:$F$798,5,FALSE)</f>
        <v>F</v>
      </c>
      <c r="J40" s="49">
        <f>+VLOOKUP(F40,Participants!$A$1:$F$798,3,FALSE)</f>
        <v>7</v>
      </c>
      <c r="K40" s="10" t="str">
        <f>+VLOOKUP(F40,Participants!$A$1:$G$798,7,FALSE)</f>
        <v>VARSITY GIRLS</v>
      </c>
      <c r="L40" s="120">
        <f t="shared" si="2"/>
        <v>4</v>
      </c>
      <c r="M40" s="49">
        <v>5</v>
      </c>
      <c r="N40" s="49">
        <v>41</v>
      </c>
      <c r="O40" s="49">
        <v>10.5</v>
      </c>
    </row>
    <row r="41" spans="6:15" ht="14.25" customHeight="1" x14ac:dyDescent="0.25">
      <c r="F41" s="125">
        <v>1542</v>
      </c>
      <c r="G41" s="49" t="str">
        <f>+VLOOKUP(F41,Participants!$A$1:$F$798,2,FALSE)</f>
        <v>Olivia Costigan</v>
      </c>
      <c r="H41" s="49" t="str">
        <f>+VLOOKUP(F41,Participants!$A$1:$F$798,4,FALSE)</f>
        <v>SKS</v>
      </c>
      <c r="I41" s="49" t="str">
        <f>+VLOOKUP(F41,Participants!$A$1:$F$798,5,FALSE)</f>
        <v>F</v>
      </c>
      <c r="J41" s="49">
        <f>+VLOOKUP(F41,Participants!$A$1:$F$798,3,FALSE)</f>
        <v>7</v>
      </c>
      <c r="K41" s="10" t="str">
        <f>+VLOOKUP(F41,Participants!$A$1:$G$798,7,FALSE)</f>
        <v>VARSITY GIRLS</v>
      </c>
      <c r="L41" s="120">
        <f t="shared" si="2"/>
        <v>5</v>
      </c>
      <c r="M41" s="49">
        <v>4</v>
      </c>
      <c r="N41" s="49">
        <v>39</v>
      </c>
      <c r="O41" s="49">
        <v>8</v>
      </c>
    </row>
    <row r="42" spans="6:15" ht="14.25" customHeight="1" x14ac:dyDescent="0.25">
      <c r="F42" s="49">
        <v>390</v>
      </c>
      <c r="G42" s="49" t="str">
        <f>+VLOOKUP(F42,Participants!$A$1:$F$798,2,FALSE)</f>
        <v>Madison Abbett</v>
      </c>
      <c r="H42" s="49" t="str">
        <f>+VLOOKUP(F42,Participants!$A$1:$F$798,4,FALSE)</f>
        <v>AAP</v>
      </c>
      <c r="I42" s="49" t="str">
        <f>+VLOOKUP(F42,Participants!$A$1:$F$798,5,FALSE)</f>
        <v>F</v>
      </c>
      <c r="J42" s="49">
        <f>+VLOOKUP(F42,Participants!$A$1:$F$798,3,FALSE)</f>
        <v>7</v>
      </c>
      <c r="K42" s="10" t="str">
        <f>+VLOOKUP(F42,Participants!$A$1:$G$798,7,FALSE)</f>
        <v>VARSITY GIRLS</v>
      </c>
      <c r="L42" s="120">
        <f t="shared" si="2"/>
        <v>6</v>
      </c>
      <c r="M42" s="49">
        <v>3</v>
      </c>
      <c r="N42" s="49">
        <v>33</v>
      </c>
      <c r="O42" s="49">
        <v>7.5</v>
      </c>
    </row>
    <row r="43" spans="6:15" ht="14.25" customHeight="1" x14ac:dyDescent="0.25">
      <c r="F43" s="125">
        <v>767</v>
      </c>
      <c r="G43" s="49" t="str">
        <f>+VLOOKUP(F43,Participants!$A$1:$F$798,2,FALSE)</f>
        <v>Emma Tavella</v>
      </c>
      <c r="H43" s="49" t="str">
        <f>+VLOOKUP(F43,Participants!$A$1:$F$798,4,FALSE)</f>
        <v>CDP</v>
      </c>
      <c r="I43" s="49" t="str">
        <f>+VLOOKUP(F43,Participants!$A$1:$F$798,5,FALSE)</f>
        <v>F</v>
      </c>
      <c r="J43" s="49">
        <f>+VLOOKUP(F43,Participants!$A$1:$F$798,3,FALSE)</f>
        <v>7</v>
      </c>
      <c r="K43" s="10" t="str">
        <f>+VLOOKUP(F43,Participants!$A$1:$G$798,7,FALSE)</f>
        <v>VARSITY GIRLS</v>
      </c>
      <c r="L43" s="120">
        <f t="shared" si="2"/>
        <v>7</v>
      </c>
      <c r="M43" s="49">
        <v>2</v>
      </c>
      <c r="N43" s="49">
        <v>33</v>
      </c>
      <c r="O43" s="49">
        <v>2</v>
      </c>
    </row>
    <row r="44" spans="6:15" ht="14.25" customHeight="1" x14ac:dyDescent="0.25">
      <c r="F44" s="125">
        <v>769</v>
      </c>
      <c r="G44" s="49" t="str">
        <f>+VLOOKUP(F44,Participants!$A$1:$F$798,2,FALSE)</f>
        <v>Rainey Redd</v>
      </c>
      <c r="H44" s="49" t="str">
        <f>+VLOOKUP(F44,Participants!$A$1:$F$798,4,FALSE)</f>
        <v>CDP</v>
      </c>
      <c r="I44" s="49" t="str">
        <f>+VLOOKUP(F44,Participants!$A$1:$F$798,5,FALSE)</f>
        <v>F</v>
      </c>
      <c r="J44" s="49">
        <f>+VLOOKUP(F44,Participants!$A$1:$F$798,3,FALSE)</f>
        <v>7</v>
      </c>
      <c r="K44" s="10" t="str">
        <f>+VLOOKUP(F44,Participants!$A$1:$G$798,7,FALSE)</f>
        <v>VARSITY GIRLS</v>
      </c>
      <c r="L44" s="120">
        <f t="shared" si="2"/>
        <v>8</v>
      </c>
      <c r="M44" s="49">
        <v>1</v>
      </c>
      <c r="N44" s="49">
        <v>30</v>
      </c>
      <c r="O44" s="49">
        <v>7</v>
      </c>
    </row>
    <row r="45" spans="6:15" ht="14.25" customHeight="1" x14ac:dyDescent="0.25">
      <c r="F45" s="125">
        <v>401</v>
      </c>
      <c r="G45" s="49" t="str">
        <f>+VLOOKUP(F45,Participants!$A$1:$F$798,2,FALSE)</f>
        <v>Elizabeth Austin</v>
      </c>
      <c r="H45" s="49" t="str">
        <f>+VLOOKUP(F45,Participants!$A$1:$F$798,4,FALSE)</f>
        <v>AAP</v>
      </c>
      <c r="I45" s="49" t="str">
        <f>+VLOOKUP(F45,Participants!$A$1:$F$798,5,FALSE)</f>
        <v>F</v>
      </c>
      <c r="J45" s="49">
        <f>+VLOOKUP(F45,Participants!$A$1:$F$798,3,FALSE)</f>
        <v>8</v>
      </c>
      <c r="K45" s="10" t="str">
        <f>+VLOOKUP(F45,Participants!$A$1:$G$798,7,FALSE)</f>
        <v>VARSITY GIRLS</v>
      </c>
      <c r="L45" s="120">
        <f t="shared" si="2"/>
        <v>9</v>
      </c>
      <c r="M45" s="49"/>
      <c r="N45" s="49">
        <v>30</v>
      </c>
      <c r="O45" s="49">
        <v>2</v>
      </c>
    </row>
    <row r="46" spans="6:15" ht="14.25" customHeight="1" x14ac:dyDescent="0.25">
      <c r="F46" s="125">
        <v>1541</v>
      </c>
      <c r="G46" s="49" t="str">
        <f>+VLOOKUP(F46,Participants!$A$1:$F$798,2,FALSE)</f>
        <v>Audrey Costigan</v>
      </c>
      <c r="H46" s="49" t="str">
        <f>+VLOOKUP(F46,Participants!$A$1:$F$798,4,FALSE)</f>
        <v>SKS</v>
      </c>
      <c r="I46" s="49" t="str">
        <f>+VLOOKUP(F46,Participants!$A$1:$F$798,5,FALSE)</f>
        <v>F</v>
      </c>
      <c r="J46" s="49">
        <f>+VLOOKUP(F46,Participants!$A$1:$F$798,3,FALSE)</f>
        <v>7</v>
      </c>
      <c r="K46" s="10" t="str">
        <f>+VLOOKUP(F46,Participants!$A$1:$G$798,7,FALSE)</f>
        <v>VARSITY GIRLS</v>
      </c>
      <c r="L46" s="120">
        <f t="shared" si="2"/>
        <v>10</v>
      </c>
      <c r="M46" s="49"/>
      <c r="N46" s="49">
        <v>29</v>
      </c>
      <c r="O46" s="49"/>
    </row>
    <row r="47" spans="6:15" ht="14.25" customHeight="1" x14ac:dyDescent="0.25">
      <c r="F47" s="125">
        <v>772</v>
      </c>
      <c r="G47" s="49" t="str">
        <f>+VLOOKUP(F47,Participants!$A$1:$F$798,2,FALSE)</f>
        <v>Rhodora Redd</v>
      </c>
      <c r="H47" s="49" t="str">
        <f>+VLOOKUP(F47,Participants!$A$1:$F$798,4,FALSE)</f>
        <v>CDP</v>
      </c>
      <c r="I47" s="49" t="str">
        <f>+VLOOKUP(F47,Participants!$A$1:$F$798,5,FALSE)</f>
        <v>F</v>
      </c>
      <c r="J47" s="49">
        <f>+VLOOKUP(F47,Participants!$A$1:$F$798,3,FALSE)</f>
        <v>8</v>
      </c>
      <c r="K47" s="10" t="str">
        <f>+VLOOKUP(F47,Participants!$A$1:$G$798,7,FALSE)</f>
        <v>VARSITY GIRLS</v>
      </c>
      <c r="L47" s="120">
        <f t="shared" si="2"/>
        <v>11</v>
      </c>
      <c r="M47" s="49"/>
      <c r="N47" s="49">
        <v>27</v>
      </c>
      <c r="O47" s="49">
        <v>9</v>
      </c>
    </row>
    <row r="48" spans="6:15" ht="14.25" customHeight="1" x14ac:dyDescent="0.25">
      <c r="L48" s="35"/>
      <c r="M48" s="35"/>
    </row>
    <row r="49" spans="1:26" ht="14.25" customHeight="1" x14ac:dyDescent="0.25">
      <c r="B49" s="38" t="s">
        <v>61</v>
      </c>
      <c r="C49" s="38" t="s">
        <v>23</v>
      </c>
      <c r="D49" s="38" t="s">
        <v>14</v>
      </c>
      <c r="E49" s="38" t="s">
        <v>21</v>
      </c>
      <c r="F49" s="38" t="s">
        <v>16</v>
      </c>
      <c r="G49" s="38" t="s">
        <v>30</v>
      </c>
      <c r="H49" s="38" t="s">
        <v>25</v>
      </c>
      <c r="I49" s="38" t="s">
        <v>257</v>
      </c>
      <c r="J49" s="38" t="s">
        <v>229</v>
      </c>
      <c r="K49" s="38" t="s">
        <v>36</v>
      </c>
      <c r="L49" s="38" t="s">
        <v>41</v>
      </c>
      <c r="M49" s="38" t="s">
        <v>63</v>
      </c>
      <c r="N49" s="38" t="s">
        <v>47</v>
      </c>
      <c r="O49" s="38" t="s">
        <v>55</v>
      </c>
      <c r="P49" s="38" t="s">
        <v>72</v>
      </c>
      <c r="Q49" s="38" t="s">
        <v>66</v>
      </c>
      <c r="R49" s="38" t="s">
        <v>347</v>
      </c>
      <c r="S49" s="38" t="s">
        <v>75</v>
      </c>
      <c r="T49" s="38" t="s">
        <v>78</v>
      </c>
      <c r="U49" s="38" t="s">
        <v>445</v>
      </c>
      <c r="V49" s="38" t="s">
        <v>653</v>
      </c>
      <c r="W49" s="38" t="s">
        <v>654</v>
      </c>
      <c r="X49" s="38" t="s">
        <v>588</v>
      </c>
      <c r="Y49" s="38" t="s">
        <v>50</v>
      </c>
      <c r="Z49" s="39" t="s">
        <v>655</v>
      </c>
    </row>
    <row r="50" spans="1:26" ht="15.75" customHeight="1" x14ac:dyDescent="0.25"/>
    <row r="51" spans="1:26" ht="14.25" customHeight="1" x14ac:dyDescent="0.25">
      <c r="B51" s="38" t="s">
        <v>61</v>
      </c>
      <c r="C51" s="38" t="s">
        <v>23</v>
      </c>
      <c r="D51" s="38" t="s">
        <v>14</v>
      </c>
      <c r="E51" s="38" t="s">
        <v>21</v>
      </c>
      <c r="F51" s="38" t="s">
        <v>16</v>
      </c>
      <c r="G51" s="38" t="s">
        <v>30</v>
      </c>
      <c r="H51" s="38" t="s">
        <v>25</v>
      </c>
      <c r="I51" s="38" t="s">
        <v>257</v>
      </c>
      <c r="J51" s="38" t="s">
        <v>229</v>
      </c>
      <c r="K51" s="38" t="s">
        <v>36</v>
      </c>
      <c r="L51" s="38" t="s">
        <v>41</v>
      </c>
      <c r="M51" s="38" t="s">
        <v>63</v>
      </c>
      <c r="N51" s="38" t="s">
        <v>47</v>
      </c>
      <c r="O51" s="38" t="s">
        <v>55</v>
      </c>
      <c r="P51" s="38" t="s">
        <v>72</v>
      </c>
      <c r="Q51" s="38" t="s">
        <v>66</v>
      </c>
      <c r="R51" s="38" t="s">
        <v>347</v>
      </c>
      <c r="S51" s="38" t="s">
        <v>75</v>
      </c>
      <c r="T51" s="38" t="s">
        <v>78</v>
      </c>
      <c r="U51" s="38" t="s">
        <v>445</v>
      </c>
      <c r="V51" s="38" t="s">
        <v>653</v>
      </c>
      <c r="W51" s="38" t="s">
        <v>654</v>
      </c>
      <c r="X51" s="38" t="s">
        <v>588</v>
      </c>
      <c r="Y51" s="38" t="s">
        <v>50</v>
      </c>
      <c r="Z51" s="39" t="s">
        <v>655</v>
      </c>
    </row>
    <row r="52" spans="1:26" ht="14.25" customHeight="1" x14ac:dyDescent="0.25">
      <c r="A52" s="7" t="s">
        <v>149</v>
      </c>
      <c r="B52" s="7">
        <f t="shared" ref="B52:K55" si="3">+SUMIFS($M$1:$M$47,$K$1:$K$47,$A52,$H$1:$H$47,B$49)</f>
        <v>3</v>
      </c>
      <c r="C52" s="7">
        <f t="shared" si="3"/>
        <v>0</v>
      </c>
      <c r="D52" s="7">
        <f t="shared" si="3"/>
        <v>0</v>
      </c>
      <c r="E52" s="7">
        <f t="shared" si="3"/>
        <v>0</v>
      </c>
      <c r="F52" s="29">
        <f t="shared" si="3"/>
        <v>0</v>
      </c>
      <c r="G52" s="7">
        <f t="shared" si="3"/>
        <v>14</v>
      </c>
      <c r="H52" s="7">
        <f t="shared" si="3"/>
        <v>0</v>
      </c>
      <c r="I52" s="7">
        <f t="shared" si="3"/>
        <v>8</v>
      </c>
      <c r="J52" s="7">
        <f t="shared" si="3"/>
        <v>0</v>
      </c>
      <c r="K52" s="7">
        <f t="shared" si="3"/>
        <v>0</v>
      </c>
      <c r="L52" s="7">
        <f t="shared" ref="L52:Y55" si="4">+SUMIFS($M$1:$M$47,$K$1:$K$47,$A52,$H$1:$H$47,L$49)</f>
        <v>0</v>
      </c>
      <c r="M52" s="7">
        <f t="shared" si="4"/>
        <v>0</v>
      </c>
      <c r="N52" s="29">
        <f t="shared" si="4"/>
        <v>0</v>
      </c>
      <c r="O52" s="29">
        <f t="shared" si="4"/>
        <v>0</v>
      </c>
      <c r="P52" s="7">
        <f t="shared" si="4"/>
        <v>0</v>
      </c>
      <c r="Q52" s="7">
        <f t="shared" si="4"/>
        <v>0</v>
      </c>
      <c r="R52" s="7">
        <f t="shared" si="4"/>
        <v>10</v>
      </c>
      <c r="S52" s="7">
        <f t="shared" si="4"/>
        <v>0</v>
      </c>
      <c r="T52" s="7">
        <f t="shared" si="4"/>
        <v>0</v>
      </c>
      <c r="U52" s="7">
        <f t="shared" si="4"/>
        <v>4</v>
      </c>
      <c r="V52" s="7">
        <f t="shared" si="4"/>
        <v>0</v>
      </c>
      <c r="W52" s="7">
        <f t="shared" si="4"/>
        <v>0</v>
      </c>
      <c r="X52" s="7">
        <f t="shared" si="4"/>
        <v>0</v>
      </c>
      <c r="Y52" s="7">
        <f t="shared" si="4"/>
        <v>0</v>
      </c>
      <c r="Z52" s="7">
        <f>SUM(B52:Y52)</f>
        <v>39</v>
      </c>
    </row>
    <row r="53" spans="1:26" ht="14.25" customHeight="1" x14ac:dyDescent="0.25">
      <c r="A53" s="7" t="s">
        <v>138</v>
      </c>
      <c r="B53" s="7">
        <f t="shared" si="3"/>
        <v>0</v>
      </c>
      <c r="C53" s="7">
        <f t="shared" si="3"/>
        <v>0</v>
      </c>
      <c r="D53" s="7">
        <f t="shared" si="3"/>
        <v>0</v>
      </c>
      <c r="E53" s="7">
        <f t="shared" si="3"/>
        <v>0</v>
      </c>
      <c r="F53" s="29">
        <f t="shared" si="3"/>
        <v>0</v>
      </c>
      <c r="G53" s="7">
        <f t="shared" si="3"/>
        <v>13</v>
      </c>
      <c r="H53" s="7">
        <f t="shared" si="3"/>
        <v>5</v>
      </c>
      <c r="I53" s="7">
        <f t="shared" si="3"/>
        <v>0</v>
      </c>
      <c r="J53" s="7">
        <f t="shared" si="3"/>
        <v>0</v>
      </c>
      <c r="K53" s="7">
        <f t="shared" si="3"/>
        <v>0</v>
      </c>
      <c r="L53" s="7">
        <f t="shared" si="4"/>
        <v>0</v>
      </c>
      <c r="M53" s="7">
        <f t="shared" si="4"/>
        <v>0</v>
      </c>
      <c r="N53" s="29">
        <f t="shared" si="4"/>
        <v>0</v>
      </c>
      <c r="O53" s="29">
        <f t="shared" si="4"/>
        <v>0</v>
      </c>
      <c r="P53" s="7">
        <f t="shared" si="4"/>
        <v>21</v>
      </c>
      <c r="Q53" s="7">
        <f t="shared" si="4"/>
        <v>0</v>
      </c>
      <c r="R53" s="7">
        <f t="shared" si="4"/>
        <v>0</v>
      </c>
      <c r="S53" s="7">
        <f t="shared" si="4"/>
        <v>0</v>
      </c>
      <c r="T53" s="7">
        <f t="shared" si="4"/>
        <v>0</v>
      </c>
      <c r="U53" s="7">
        <f t="shared" si="4"/>
        <v>0</v>
      </c>
      <c r="V53" s="7">
        <f t="shared" si="4"/>
        <v>0</v>
      </c>
      <c r="W53" s="7">
        <f t="shared" si="4"/>
        <v>0</v>
      </c>
      <c r="X53" s="7">
        <f t="shared" si="4"/>
        <v>0</v>
      </c>
      <c r="Y53" s="7">
        <f t="shared" si="4"/>
        <v>0</v>
      </c>
      <c r="Z53" s="7">
        <f t="shared" ref="Z53:Z55" si="5">SUM(B53:Y53)</f>
        <v>39</v>
      </c>
    </row>
    <row r="54" spans="1:26" ht="14.25" customHeight="1" x14ac:dyDescent="0.25">
      <c r="A54" s="7" t="s">
        <v>57</v>
      </c>
      <c r="B54" s="7">
        <f t="shared" si="3"/>
        <v>0</v>
      </c>
      <c r="C54" s="7">
        <f t="shared" si="3"/>
        <v>0</v>
      </c>
      <c r="D54" s="7">
        <f t="shared" si="3"/>
        <v>0</v>
      </c>
      <c r="E54" s="7">
        <f t="shared" si="3"/>
        <v>0</v>
      </c>
      <c r="F54" s="29">
        <f t="shared" si="3"/>
        <v>0</v>
      </c>
      <c r="G54" s="7">
        <f t="shared" si="3"/>
        <v>0</v>
      </c>
      <c r="H54" s="7">
        <f t="shared" si="3"/>
        <v>4</v>
      </c>
      <c r="I54" s="7">
        <f t="shared" si="3"/>
        <v>0</v>
      </c>
      <c r="J54" s="7">
        <f t="shared" si="3"/>
        <v>17</v>
      </c>
      <c r="K54" s="7">
        <f t="shared" si="3"/>
        <v>0</v>
      </c>
      <c r="L54" s="7">
        <f t="shared" si="4"/>
        <v>0</v>
      </c>
      <c r="M54" s="7">
        <f t="shared" si="4"/>
        <v>0</v>
      </c>
      <c r="N54" s="29">
        <f t="shared" si="4"/>
        <v>0</v>
      </c>
      <c r="O54" s="29">
        <f t="shared" si="4"/>
        <v>0</v>
      </c>
      <c r="P54" s="7">
        <f t="shared" si="4"/>
        <v>0</v>
      </c>
      <c r="Q54" s="7">
        <f t="shared" si="4"/>
        <v>0</v>
      </c>
      <c r="R54" s="7">
        <f t="shared" si="4"/>
        <v>0</v>
      </c>
      <c r="S54" s="7">
        <f t="shared" si="4"/>
        <v>0</v>
      </c>
      <c r="T54" s="7">
        <f t="shared" si="4"/>
        <v>0</v>
      </c>
      <c r="U54" s="7">
        <f t="shared" si="4"/>
        <v>15</v>
      </c>
      <c r="V54" s="7">
        <f t="shared" si="4"/>
        <v>0</v>
      </c>
      <c r="W54" s="7">
        <f t="shared" si="4"/>
        <v>0</v>
      </c>
      <c r="X54" s="7">
        <f t="shared" si="4"/>
        <v>0</v>
      </c>
      <c r="Y54" s="7">
        <f t="shared" si="4"/>
        <v>0</v>
      </c>
      <c r="Z54" s="7">
        <f t="shared" si="5"/>
        <v>36</v>
      </c>
    </row>
    <row r="55" spans="1:26" ht="14.25" customHeight="1" x14ac:dyDescent="0.25">
      <c r="A55" s="7" t="s">
        <v>53</v>
      </c>
      <c r="B55" s="7">
        <f t="shared" si="3"/>
        <v>0</v>
      </c>
      <c r="C55" s="7">
        <f t="shared" si="3"/>
        <v>0</v>
      </c>
      <c r="D55" s="7">
        <f t="shared" si="3"/>
        <v>0</v>
      </c>
      <c r="E55" s="7">
        <f t="shared" si="3"/>
        <v>0</v>
      </c>
      <c r="F55" s="29">
        <f t="shared" si="3"/>
        <v>0</v>
      </c>
      <c r="G55" s="7">
        <f t="shared" si="3"/>
        <v>0</v>
      </c>
      <c r="H55" s="7">
        <f t="shared" si="3"/>
        <v>11</v>
      </c>
      <c r="I55" s="7">
        <f t="shared" si="3"/>
        <v>0</v>
      </c>
      <c r="J55" s="7">
        <f t="shared" si="3"/>
        <v>4</v>
      </c>
      <c r="K55" s="7">
        <f t="shared" si="3"/>
        <v>0</v>
      </c>
      <c r="L55" s="7">
        <f t="shared" si="4"/>
        <v>0</v>
      </c>
      <c r="M55" s="7">
        <f t="shared" si="4"/>
        <v>0</v>
      </c>
      <c r="N55" s="29">
        <f t="shared" si="4"/>
        <v>0</v>
      </c>
      <c r="O55" s="29">
        <f t="shared" si="4"/>
        <v>0</v>
      </c>
      <c r="P55" s="7">
        <f t="shared" si="4"/>
        <v>12</v>
      </c>
      <c r="Q55" s="7">
        <f t="shared" si="4"/>
        <v>0</v>
      </c>
      <c r="R55" s="7">
        <f t="shared" si="4"/>
        <v>0</v>
      </c>
      <c r="S55" s="7">
        <f t="shared" si="4"/>
        <v>0</v>
      </c>
      <c r="T55" s="7">
        <f t="shared" si="4"/>
        <v>0</v>
      </c>
      <c r="U55" s="7">
        <f t="shared" si="4"/>
        <v>12</v>
      </c>
      <c r="V55" s="7">
        <f t="shared" si="4"/>
        <v>0</v>
      </c>
      <c r="W55" s="7">
        <f t="shared" si="4"/>
        <v>0</v>
      </c>
      <c r="X55" s="7">
        <f t="shared" si="4"/>
        <v>0</v>
      </c>
      <c r="Y55" s="7">
        <f t="shared" si="4"/>
        <v>0</v>
      </c>
      <c r="Z55" s="7">
        <f t="shared" si="5"/>
        <v>39</v>
      </c>
    </row>
    <row r="56" spans="1:26" ht="15.75" customHeight="1" x14ac:dyDescent="0.25"/>
    <row r="57" spans="1:26" ht="15.75" customHeight="1" x14ac:dyDescent="0.25"/>
    <row r="58" spans="1:26" ht="15.75" customHeight="1" x14ac:dyDescent="0.25"/>
    <row r="59" spans="1:26" ht="15.75" customHeight="1" x14ac:dyDescent="0.25"/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spans="1:24" ht="15.75" customHeight="1" x14ac:dyDescent="0.25"/>
    <row r="194" spans="1:24" ht="15.75" customHeight="1" x14ac:dyDescent="0.25"/>
    <row r="195" spans="1:24" ht="15.75" customHeight="1" x14ac:dyDescent="0.25"/>
    <row r="196" spans="1:24" ht="15.75" customHeight="1" x14ac:dyDescent="0.25"/>
    <row r="197" spans="1:24" ht="15.75" customHeight="1" x14ac:dyDescent="0.25"/>
    <row r="198" spans="1:24" ht="15.75" customHeight="1" x14ac:dyDescent="0.25"/>
    <row r="199" spans="1:24" ht="15.75" customHeight="1" x14ac:dyDescent="0.25"/>
    <row r="200" spans="1:24" ht="15.75" customHeight="1" x14ac:dyDescent="0.25"/>
    <row r="201" spans="1:24" ht="15.75" customHeight="1" x14ac:dyDescent="0.25"/>
    <row r="202" spans="1:24" ht="15.75" customHeight="1" x14ac:dyDescent="0.25"/>
    <row r="203" spans="1:24" ht="15.75" customHeight="1" x14ac:dyDescent="0.25"/>
    <row r="204" spans="1:24" ht="15.75" customHeight="1" x14ac:dyDescent="0.25"/>
    <row r="205" spans="1:24" ht="14.25" customHeight="1" x14ac:dyDescent="0.25">
      <c r="B205" s="39" t="s">
        <v>8</v>
      </c>
      <c r="C205" s="39" t="s">
        <v>667</v>
      </c>
      <c r="D205" s="39" t="s">
        <v>55</v>
      </c>
      <c r="E205" s="55" t="s">
        <v>69</v>
      </c>
      <c r="F205" s="98" t="s">
        <v>668</v>
      </c>
      <c r="G205" s="39" t="s">
        <v>669</v>
      </c>
      <c r="H205" s="39" t="s">
        <v>670</v>
      </c>
      <c r="I205" s="39" t="s">
        <v>671</v>
      </c>
      <c r="J205" s="39" t="s">
        <v>672</v>
      </c>
      <c r="K205" s="39" t="s">
        <v>673</v>
      </c>
      <c r="L205" s="39" t="s">
        <v>674</v>
      </c>
      <c r="M205" s="39" t="s">
        <v>675</v>
      </c>
      <c r="N205" s="98" t="s">
        <v>676</v>
      </c>
      <c r="O205" s="98" t="s">
        <v>44</v>
      </c>
      <c r="P205" s="39" t="s">
        <v>677</v>
      </c>
      <c r="Q205" s="39" t="s">
        <v>59</v>
      </c>
      <c r="R205" s="39" t="s">
        <v>87</v>
      </c>
      <c r="S205" s="39" t="s">
        <v>678</v>
      </c>
      <c r="T205" s="39" t="s">
        <v>679</v>
      </c>
      <c r="U205" s="39" t="s">
        <v>680</v>
      </c>
      <c r="V205" s="39" t="s">
        <v>681</v>
      </c>
      <c r="W205" s="39"/>
      <c r="X205" s="39" t="s">
        <v>682</v>
      </c>
    </row>
    <row r="206" spans="1:24" ht="14.25" customHeight="1" x14ac:dyDescent="0.25">
      <c r="A206" s="7" t="s">
        <v>683</v>
      </c>
      <c r="B206" s="7" t="e">
        <f t="shared" ref="B206:V206" si="6">+SUMIF(#REF!,B$205,#REF!)</f>
        <v>#REF!</v>
      </c>
      <c r="C206" s="7" t="e">
        <f t="shared" si="6"/>
        <v>#REF!</v>
      </c>
      <c r="D206" s="7" t="e">
        <f t="shared" si="6"/>
        <v>#REF!</v>
      </c>
      <c r="E206" s="7" t="e">
        <f t="shared" si="6"/>
        <v>#REF!</v>
      </c>
      <c r="F206" s="29" t="e">
        <f t="shared" si="6"/>
        <v>#REF!</v>
      </c>
      <c r="G206" s="7" t="e">
        <f t="shared" si="6"/>
        <v>#REF!</v>
      </c>
      <c r="H206" s="7" t="e">
        <f t="shared" si="6"/>
        <v>#REF!</v>
      </c>
      <c r="I206" s="7" t="e">
        <f t="shared" si="6"/>
        <v>#REF!</v>
      </c>
      <c r="J206" s="7" t="e">
        <f t="shared" si="6"/>
        <v>#REF!</v>
      </c>
      <c r="K206" s="7" t="e">
        <f t="shared" si="6"/>
        <v>#REF!</v>
      </c>
      <c r="L206" s="7" t="e">
        <f t="shared" si="6"/>
        <v>#REF!</v>
      </c>
      <c r="M206" s="7" t="e">
        <f t="shared" si="6"/>
        <v>#REF!</v>
      </c>
      <c r="N206" s="29" t="e">
        <f t="shared" si="6"/>
        <v>#REF!</v>
      </c>
      <c r="O206" s="29" t="e">
        <f t="shared" si="6"/>
        <v>#REF!</v>
      </c>
      <c r="P206" s="7" t="e">
        <f t="shared" si="6"/>
        <v>#REF!</v>
      </c>
      <c r="Q206" s="7" t="e">
        <f t="shared" si="6"/>
        <v>#REF!</v>
      </c>
      <c r="R206" s="7" t="e">
        <f t="shared" si="6"/>
        <v>#REF!</v>
      </c>
      <c r="S206" s="7" t="e">
        <f t="shared" si="6"/>
        <v>#REF!</v>
      </c>
      <c r="T206" s="7" t="e">
        <f t="shared" si="6"/>
        <v>#REF!</v>
      </c>
      <c r="U206" s="7" t="e">
        <f t="shared" si="6"/>
        <v>#REF!</v>
      </c>
      <c r="V206" s="7" t="e">
        <f t="shared" si="6"/>
        <v>#REF!</v>
      </c>
      <c r="W206" s="7"/>
      <c r="X206" s="7" t="e">
        <f>+SUMIF(#REF!,X$205,#REF!)</f>
        <v>#REF!</v>
      </c>
    </row>
    <row r="207" spans="1:24" ht="14.25" customHeight="1" x14ac:dyDescent="0.25">
      <c r="A207" s="7" t="s">
        <v>684</v>
      </c>
      <c r="B207" s="7">
        <f t="shared" ref="B207:V207" si="7">+SUMIF($H$2:$H$7,B$205,$M$2:$M$7)</f>
        <v>0</v>
      </c>
      <c r="C207" s="7">
        <f t="shared" si="7"/>
        <v>0</v>
      </c>
      <c r="D207" s="7">
        <f t="shared" si="7"/>
        <v>0</v>
      </c>
      <c r="E207" s="7">
        <f t="shared" si="7"/>
        <v>0</v>
      </c>
      <c r="F207" s="29">
        <f t="shared" si="7"/>
        <v>0</v>
      </c>
      <c r="G207" s="7">
        <f t="shared" si="7"/>
        <v>0</v>
      </c>
      <c r="H207" s="7">
        <f t="shared" si="7"/>
        <v>0</v>
      </c>
      <c r="I207" s="7">
        <f t="shared" si="7"/>
        <v>0</v>
      </c>
      <c r="J207" s="7">
        <f t="shared" si="7"/>
        <v>0</v>
      </c>
      <c r="K207" s="7">
        <f t="shared" si="7"/>
        <v>0</v>
      </c>
      <c r="L207" s="7">
        <f t="shared" si="7"/>
        <v>0</v>
      </c>
      <c r="M207" s="7">
        <f t="shared" si="7"/>
        <v>0</v>
      </c>
      <c r="N207" s="29">
        <f t="shared" si="7"/>
        <v>0</v>
      </c>
      <c r="O207" s="29">
        <f t="shared" si="7"/>
        <v>0</v>
      </c>
      <c r="P207" s="7">
        <f t="shared" si="7"/>
        <v>0</v>
      </c>
      <c r="Q207" s="7">
        <f t="shared" si="7"/>
        <v>0</v>
      </c>
      <c r="R207" s="7">
        <f t="shared" si="7"/>
        <v>0</v>
      </c>
      <c r="S207" s="7">
        <f t="shared" si="7"/>
        <v>0</v>
      </c>
      <c r="T207" s="7">
        <f t="shared" si="7"/>
        <v>0</v>
      </c>
      <c r="U207" s="7">
        <f t="shared" si="7"/>
        <v>0</v>
      </c>
      <c r="V207" s="7">
        <f t="shared" si="7"/>
        <v>0</v>
      </c>
      <c r="W207" s="7"/>
      <c r="X207" s="7">
        <f>+SUMIF($H$2:$H$7,X$205,$M$2:$M$7)</f>
        <v>0</v>
      </c>
    </row>
    <row r="208" spans="1:24" ht="14.25" customHeight="1" x14ac:dyDescent="0.25">
      <c r="A208" s="7" t="s">
        <v>685</v>
      </c>
      <c r="B208" s="7" t="e">
        <f t="shared" ref="B208:V208" si="8">+SUMIF(#REF!,B$205,#REF!)</f>
        <v>#REF!</v>
      </c>
      <c r="C208" s="7" t="e">
        <f t="shared" si="8"/>
        <v>#REF!</v>
      </c>
      <c r="D208" s="7" t="e">
        <f t="shared" si="8"/>
        <v>#REF!</v>
      </c>
      <c r="E208" s="7" t="e">
        <f t="shared" si="8"/>
        <v>#REF!</v>
      </c>
      <c r="F208" s="29" t="e">
        <f t="shared" si="8"/>
        <v>#REF!</v>
      </c>
      <c r="G208" s="7" t="e">
        <f t="shared" si="8"/>
        <v>#REF!</v>
      </c>
      <c r="H208" s="7" t="e">
        <f t="shared" si="8"/>
        <v>#REF!</v>
      </c>
      <c r="I208" s="7" t="e">
        <f t="shared" si="8"/>
        <v>#REF!</v>
      </c>
      <c r="J208" s="7" t="e">
        <f t="shared" si="8"/>
        <v>#REF!</v>
      </c>
      <c r="K208" s="7" t="e">
        <f t="shared" si="8"/>
        <v>#REF!</v>
      </c>
      <c r="L208" s="7" t="e">
        <f t="shared" si="8"/>
        <v>#REF!</v>
      </c>
      <c r="M208" s="7" t="e">
        <f t="shared" si="8"/>
        <v>#REF!</v>
      </c>
      <c r="N208" s="29" t="e">
        <f t="shared" si="8"/>
        <v>#REF!</v>
      </c>
      <c r="O208" s="29" t="e">
        <f t="shared" si="8"/>
        <v>#REF!</v>
      </c>
      <c r="P208" s="7" t="e">
        <f t="shared" si="8"/>
        <v>#REF!</v>
      </c>
      <c r="Q208" s="7" t="e">
        <f t="shared" si="8"/>
        <v>#REF!</v>
      </c>
      <c r="R208" s="7" t="e">
        <f t="shared" si="8"/>
        <v>#REF!</v>
      </c>
      <c r="S208" s="7" t="e">
        <f t="shared" si="8"/>
        <v>#REF!</v>
      </c>
      <c r="T208" s="7" t="e">
        <f t="shared" si="8"/>
        <v>#REF!</v>
      </c>
      <c r="U208" s="7" t="e">
        <f t="shared" si="8"/>
        <v>#REF!</v>
      </c>
      <c r="V208" s="7" t="e">
        <f t="shared" si="8"/>
        <v>#REF!</v>
      </c>
      <c r="W208" s="7"/>
      <c r="X208" s="7" t="e">
        <f>+SUMIF(#REF!,X$205,#REF!)</f>
        <v>#REF!</v>
      </c>
    </row>
    <row r="209" spans="1:24" ht="14.25" customHeight="1" x14ac:dyDescent="0.25">
      <c r="A209" s="7" t="s">
        <v>686</v>
      </c>
      <c r="B209" s="7">
        <f t="shared" ref="B209:V209" si="9">+SUMIF($H$8:$H$47,B$205,$M$8:$M$47)</f>
        <v>0</v>
      </c>
      <c r="C209" s="7">
        <f t="shared" si="9"/>
        <v>0</v>
      </c>
      <c r="D209" s="7">
        <f t="shared" si="9"/>
        <v>0</v>
      </c>
      <c r="E209" s="7">
        <f t="shared" si="9"/>
        <v>0</v>
      </c>
      <c r="F209" s="29">
        <f t="shared" si="9"/>
        <v>0</v>
      </c>
      <c r="G209" s="7">
        <f t="shared" si="9"/>
        <v>0</v>
      </c>
      <c r="H209" s="7">
        <f t="shared" si="9"/>
        <v>0</v>
      </c>
      <c r="I209" s="7">
        <f t="shared" si="9"/>
        <v>0</v>
      </c>
      <c r="J209" s="7">
        <f t="shared" si="9"/>
        <v>0</v>
      </c>
      <c r="K209" s="7">
        <f t="shared" si="9"/>
        <v>0</v>
      </c>
      <c r="L209" s="7">
        <f t="shared" si="9"/>
        <v>0</v>
      </c>
      <c r="M209" s="7">
        <f t="shared" si="9"/>
        <v>0</v>
      </c>
      <c r="N209" s="29">
        <f t="shared" si="9"/>
        <v>0</v>
      </c>
      <c r="O209" s="29">
        <f t="shared" si="9"/>
        <v>0</v>
      </c>
      <c r="P209" s="7">
        <f t="shared" si="9"/>
        <v>0</v>
      </c>
      <c r="Q209" s="7">
        <f t="shared" si="9"/>
        <v>0</v>
      </c>
      <c r="R209" s="7">
        <f t="shared" si="9"/>
        <v>0</v>
      </c>
      <c r="S209" s="7">
        <f t="shared" si="9"/>
        <v>0</v>
      </c>
      <c r="T209" s="7">
        <f t="shared" si="9"/>
        <v>0</v>
      </c>
      <c r="U209" s="7">
        <f t="shared" si="9"/>
        <v>0</v>
      </c>
      <c r="V209" s="7">
        <f t="shared" si="9"/>
        <v>0</v>
      </c>
      <c r="W209" s="7"/>
      <c r="X209" s="7">
        <f>+SUMIF($H$8:$H$47,X$205,$M$8:$M$47)</f>
        <v>0</v>
      </c>
    </row>
    <row r="210" spans="1:24" ht="14.25" customHeight="1" x14ac:dyDescent="0.25">
      <c r="A210" s="7" t="s">
        <v>655</v>
      </c>
      <c r="B210" s="7" t="e">
        <f t="shared" ref="B210:V210" si="10">SUM(B206:B209)</f>
        <v>#REF!</v>
      </c>
      <c r="C210" s="7" t="e">
        <f t="shared" si="10"/>
        <v>#REF!</v>
      </c>
      <c r="D210" s="7" t="e">
        <f t="shared" si="10"/>
        <v>#REF!</v>
      </c>
      <c r="E210" s="7" t="e">
        <f t="shared" si="10"/>
        <v>#REF!</v>
      </c>
      <c r="F210" s="29" t="e">
        <f t="shared" si="10"/>
        <v>#REF!</v>
      </c>
      <c r="G210" s="7" t="e">
        <f t="shared" si="10"/>
        <v>#REF!</v>
      </c>
      <c r="H210" s="7" t="e">
        <f t="shared" si="10"/>
        <v>#REF!</v>
      </c>
      <c r="I210" s="7" t="e">
        <f t="shared" si="10"/>
        <v>#REF!</v>
      </c>
      <c r="J210" s="7" t="e">
        <f t="shared" si="10"/>
        <v>#REF!</v>
      </c>
      <c r="K210" s="7" t="e">
        <f t="shared" si="10"/>
        <v>#REF!</v>
      </c>
      <c r="L210" s="7" t="e">
        <f t="shared" si="10"/>
        <v>#REF!</v>
      </c>
      <c r="M210" s="7" t="e">
        <f t="shared" si="10"/>
        <v>#REF!</v>
      </c>
      <c r="N210" s="29" t="e">
        <f t="shared" si="10"/>
        <v>#REF!</v>
      </c>
      <c r="O210" s="29" t="e">
        <f t="shared" si="10"/>
        <v>#REF!</v>
      </c>
      <c r="P210" s="7" t="e">
        <f t="shared" si="10"/>
        <v>#REF!</v>
      </c>
      <c r="Q210" s="7" t="e">
        <f t="shared" si="10"/>
        <v>#REF!</v>
      </c>
      <c r="R210" s="7" t="e">
        <f t="shared" si="10"/>
        <v>#REF!</v>
      </c>
      <c r="S210" s="7" t="e">
        <f t="shared" si="10"/>
        <v>#REF!</v>
      </c>
      <c r="T210" s="7" t="e">
        <f t="shared" si="10"/>
        <v>#REF!</v>
      </c>
      <c r="U210" s="7" t="e">
        <f t="shared" si="10"/>
        <v>#REF!</v>
      </c>
      <c r="V210" s="7" t="e">
        <f t="shared" si="10"/>
        <v>#REF!</v>
      </c>
      <c r="W210" s="7"/>
      <c r="X210" s="7" t="e">
        <f>SUM(X206:X209)</f>
        <v>#REF!</v>
      </c>
    </row>
    <row r="211" spans="1:24" ht="15.75" customHeight="1" x14ac:dyDescent="0.25"/>
    <row r="212" spans="1:24" ht="15.75" customHeight="1" x14ac:dyDescent="0.25"/>
    <row r="213" spans="1:24" ht="15.75" customHeight="1" x14ac:dyDescent="0.25"/>
    <row r="214" spans="1:24" ht="15.75" customHeight="1" x14ac:dyDescent="0.25"/>
    <row r="215" spans="1:24" ht="15.75" customHeight="1" x14ac:dyDescent="0.25"/>
    <row r="216" spans="1:24" ht="15.75" customHeight="1" x14ac:dyDescent="0.25"/>
    <row r="217" spans="1:24" ht="15.75" customHeight="1" x14ac:dyDescent="0.25"/>
    <row r="218" spans="1:24" ht="15.75" customHeight="1" x14ac:dyDescent="0.25"/>
    <row r="219" spans="1:24" ht="15.75" customHeight="1" x14ac:dyDescent="0.25"/>
    <row r="220" spans="1:24" ht="15.75" customHeight="1" x14ac:dyDescent="0.25"/>
    <row r="221" spans="1:24" ht="15.75" customHeight="1" x14ac:dyDescent="0.25"/>
    <row r="222" spans="1:24" ht="15.75" customHeight="1" x14ac:dyDescent="0.25"/>
    <row r="223" spans="1:24" ht="15.75" customHeight="1" x14ac:dyDescent="0.25"/>
    <row r="224" spans="1: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</sheetData>
  <sortState xmlns:xlrd2="http://schemas.microsoft.com/office/spreadsheetml/2017/richdata2" ref="F2:O47">
    <sortCondition ref="K2:K47"/>
    <sortCondition descending="1" ref="N2:N47"/>
    <sortCondition descending="1" ref="O2:O47"/>
  </sortState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Z841"/>
  <sheetViews>
    <sheetView workbookViewId="0">
      <pane ySplit="2" topLeftCell="A41" activePane="bottomLeft" state="frozen"/>
      <selection pane="bottomLeft" activeCell="N91" sqref="N91"/>
    </sheetView>
  </sheetViews>
  <sheetFormatPr defaultColWidth="14.42578125" defaultRowHeight="15" customHeight="1" x14ac:dyDescent="0.25"/>
  <cols>
    <col min="1" max="1" width="19.42578125" customWidth="1"/>
    <col min="2" max="5" width="11.140625" customWidth="1"/>
    <col min="6" max="6" width="9" style="97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5" width="8.42578125" style="97" customWidth="1"/>
    <col min="16" max="25" width="8.42578125" customWidth="1"/>
  </cols>
  <sheetData>
    <row r="1" spans="1:15" ht="14.25" customHeight="1" x14ac:dyDescent="0.25">
      <c r="A1" s="72" t="s">
        <v>710</v>
      </c>
      <c r="B1" s="42" t="s">
        <v>711</v>
      </c>
      <c r="C1" s="42" t="s">
        <v>712</v>
      </c>
      <c r="D1" s="81" t="s">
        <v>713</v>
      </c>
      <c r="E1" s="82"/>
      <c r="F1" s="99" t="s">
        <v>714</v>
      </c>
      <c r="N1" s="135" t="s">
        <v>703</v>
      </c>
      <c r="O1" s="136"/>
    </row>
    <row r="2" spans="1:15" ht="14.25" customHeight="1" x14ac:dyDescent="0.25">
      <c r="A2" s="76" t="s">
        <v>715</v>
      </c>
      <c r="B2" s="77" t="s">
        <v>705</v>
      </c>
      <c r="C2" s="77" t="s">
        <v>706</v>
      </c>
      <c r="D2" s="77" t="s">
        <v>707</v>
      </c>
      <c r="E2" s="77"/>
      <c r="F2" s="99" t="s">
        <v>716</v>
      </c>
      <c r="G2" s="83" t="s">
        <v>1</v>
      </c>
      <c r="H2" s="83" t="s">
        <v>3</v>
      </c>
      <c r="I2" s="83" t="s">
        <v>650</v>
      </c>
      <c r="J2" s="83" t="s">
        <v>2</v>
      </c>
      <c r="K2" s="83" t="s">
        <v>5</v>
      </c>
      <c r="L2" s="83" t="s">
        <v>651</v>
      </c>
      <c r="M2" s="84" t="s">
        <v>652</v>
      </c>
      <c r="N2" s="85" t="s">
        <v>700</v>
      </c>
      <c r="O2" s="85" t="s">
        <v>701</v>
      </c>
    </row>
    <row r="3" spans="1:15" ht="14.25" customHeight="1" x14ac:dyDescent="0.25">
      <c r="A3" s="123"/>
      <c r="B3" s="124"/>
      <c r="C3" s="124"/>
      <c r="D3" s="125"/>
      <c r="E3" s="125"/>
      <c r="F3" s="125">
        <v>633</v>
      </c>
      <c r="G3" s="49" t="str">
        <f>+VLOOKUP(F3,Participants!$A$1:$F$798,2,FALSE)</f>
        <v>Anthony Edwards</v>
      </c>
      <c r="H3" s="49" t="str">
        <f>+VLOOKUP(F3,Participants!$A$1:$F$798,4,FALSE)</f>
        <v>BCS</v>
      </c>
      <c r="I3" s="49" t="str">
        <f>+VLOOKUP(F3,Participants!$A$1:$F$798,5,FALSE)</f>
        <v>M</v>
      </c>
      <c r="J3" s="49">
        <f>+VLOOKUP(F3,Participants!$A$1:$F$798,3,FALSE)</f>
        <v>6</v>
      </c>
      <c r="K3" s="10" t="str">
        <f>+VLOOKUP(F3,Participants!$A$1:$G$798,7,FALSE)</f>
        <v>JV BOYS</v>
      </c>
      <c r="L3" s="70">
        <v>1</v>
      </c>
      <c r="M3" s="49">
        <v>10</v>
      </c>
      <c r="N3" s="49">
        <v>75</v>
      </c>
      <c r="O3" s="49"/>
    </row>
    <row r="4" spans="1:15" ht="14.25" customHeight="1" x14ac:dyDescent="0.25">
      <c r="A4" s="123"/>
      <c r="B4" s="124"/>
      <c r="C4" s="124"/>
      <c r="D4" s="125"/>
      <c r="E4" s="125"/>
      <c r="F4" s="125">
        <v>1496</v>
      </c>
      <c r="G4" s="49" t="str">
        <f>+VLOOKUP(F4,Participants!$A$1:$F$798,2,FALSE)</f>
        <v>Christopher Braun</v>
      </c>
      <c r="H4" s="49" t="str">
        <f>+VLOOKUP(F4,Participants!$A$1:$F$798,4,FALSE)</f>
        <v>SKS</v>
      </c>
      <c r="I4" s="49" t="str">
        <f>+VLOOKUP(F4,Participants!$A$1:$F$798,5,FALSE)</f>
        <v>M</v>
      </c>
      <c r="J4" s="49">
        <f>+VLOOKUP(F4,Participants!$A$1:$F$798,3,FALSE)</f>
        <v>6</v>
      </c>
      <c r="K4" s="10" t="str">
        <f>+VLOOKUP(F4,Participants!$A$1:$G$798,7,FALSE)</f>
        <v>JV BOYS</v>
      </c>
      <c r="L4" s="120">
        <f>L3+1</f>
        <v>2</v>
      </c>
      <c r="M4" s="49">
        <v>8</v>
      </c>
      <c r="N4" s="49">
        <v>74</v>
      </c>
      <c r="O4" s="49">
        <v>11</v>
      </c>
    </row>
    <row r="5" spans="1:15" ht="14.25" customHeight="1" x14ac:dyDescent="0.25">
      <c r="A5" s="123"/>
      <c r="B5" s="124"/>
      <c r="C5" s="124"/>
      <c r="D5" s="125"/>
      <c r="E5" s="125"/>
      <c r="F5" s="125">
        <v>1503</v>
      </c>
      <c r="G5" s="49" t="str">
        <f>+VLOOKUP(F5,Participants!$A$1:$F$798,2,FALSE)</f>
        <v>Thad Pawlowicz</v>
      </c>
      <c r="H5" s="49" t="str">
        <f>+VLOOKUP(F5,Participants!$A$1:$F$798,4,FALSE)</f>
        <v>SKS</v>
      </c>
      <c r="I5" s="49" t="str">
        <f>+VLOOKUP(F5,Participants!$A$1:$F$798,5,FALSE)</f>
        <v>M</v>
      </c>
      <c r="J5" s="49">
        <f>+VLOOKUP(F5,Participants!$A$1:$F$798,3,FALSE)</f>
        <v>6</v>
      </c>
      <c r="K5" s="10" t="str">
        <f>+VLOOKUP(F5,Participants!$A$1:$G$798,7,FALSE)</f>
        <v>JV BOYS</v>
      </c>
      <c r="L5" s="120">
        <f t="shared" ref="L5:L29" si="0">L4+1</f>
        <v>3</v>
      </c>
      <c r="M5" s="49">
        <v>6</v>
      </c>
      <c r="N5" s="49">
        <v>73</v>
      </c>
      <c r="O5" s="49">
        <v>6</v>
      </c>
    </row>
    <row r="6" spans="1:15" ht="14.25" customHeight="1" x14ac:dyDescent="0.25">
      <c r="A6" s="123"/>
      <c r="B6" s="124"/>
      <c r="C6" s="124"/>
      <c r="D6" s="125"/>
      <c r="E6" s="125"/>
      <c r="F6" s="125">
        <v>718</v>
      </c>
      <c r="G6" s="49" t="str">
        <f>+VLOOKUP(F6,Participants!$A$1:$F$798,2,FALSE)</f>
        <v>Remington Colt</v>
      </c>
      <c r="H6" s="49" t="str">
        <f>+VLOOKUP(F6,Participants!$A$1:$F$798,4,FALSE)</f>
        <v>CDL</v>
      </c>
      <c r="I6" s="49" t="str">
        <f>+VLOOKUP(F6,Participants!$A$1:$F$798,5,FALSE)</f>
        <v>M</v>
      </c>
      <c r="J6" s="49">
        <f>+VLOOKUP(F6,Participants!$A$1:$F$798,3,FALSE)</f>
        <v>6</v>
      </c>
      <c r="K6" s="10" t="str">
        <f>+VLOOKUP(F6,Participants!$A$1:$G$798,7,FALSE)</f>
        <v>JV BOYS</v>
      </c>
      <c r="L6" s="120">
        <f t="shared" si="0"/>
        <v>4</v>
      </c>
      <c r="M6" s="49">
        <v>5</v>
      </c>
      <c r="N6" s="49">
        <v>66</v>
      </c>
      <c r="O6" s="49">
        <v>9</v>
      </c>
    </row>
    <row r="7" spans="1:15" ht="14.25" customHeight="1" x14ac:dyDescent="0.25">
      <c r="A7" s="123"/>
      <c r="B7" s="124"/>
      <c r="C7" s="124"/>
      <c r="D7" s="125"/>
      <c r="E7" s="125"/>
      <c r="F7" s="125">
        <v>1213</v>
      </c>
      <c r="G7" s="49" t="str">
        <f>+VLOOKUP(F7,Participants!$A$1:$F$798,2,FALSE)</f>
        <v>Wayne Bauer</v>
      </c>
      <c r="H7" s="49" t="str">
        <f>+VLOOKUP(F7,Participants!$A$1:$F$798,4,FALSE)</f>
        <v>MQA</v>
      </c>
      <c r="I7" s="49" t="str">
        <f>+VLOOKUP(F7,Participants!$A$1:$F$798,5,FALSE)</f>
        <v>M</v>
      </c>
      <c r="J7" s="49">
        <f>+VLOOKUP(F7,Participants!$A$1:$F$798,3,FALSE)</f>
        <v>5</v>
      </c>
      <c r="K7" s="10" t="str">
        <f>+VLOOKUP(F7,Participants!$A$1:$G$798,7,FALSE)</f>
        <v>JV BOYS</v>
      </c>
      <c r="L7" s="120">
        <f t="shared" si="0"/>
        <v>5</v>
      </c>
      <c r="M7" s="49">
        <v>4</v>
      </c>
      <c r="N7" s="49">
        <v>61</v>
      </c>
      <c r="O7" s="49">
        <v>7</v>
      </c>
    </row>
    <row r="8" spans="1:15" ht="14.25" customHeight="1" x14ac:dyDescent="0.25">
      <c r="A8" s="123"/>
      <c r="B8" s="124"/>
      <c r="C8" s="124"/>
      <c r="D8" s="125"/>
      <c r="E8" s="125"/>
      <c r="F8" s="125">
        <v>1497</v>
      </c>
      <c r="G8" s="49" t="str">
        <f>+VLOOKUP(F8,Participants!$A$1:$F$798,2,FALSE)</f>
        <v>Josh Conklin</v>
      </c>
      <c r="H8" s="49" t="str">
        <f>+VLOOKUP(F8,Participants!$A$1:$F$798,4,FALSE)</f>
        <v>SKS</v>
      </c>
      <c r="I8" s="49" t="str">
        <f>+VLOOKUP(F8,Participants!$A$1:$F$798,5,FALSE)</f>
        <v>M</v>
      </c>
      <c r="J8" s="49">
        <f>+VLOOKUP(F8,Participants!$A$1:$F$798,3,FALSE)</f>
        <v>6</v>
      </c>
      <c r="K8" s="10" t="str">
        <f>+VLOOKUP(F8,Participants!$A$1:$G$798,7,FALSE)</f>
        <v>JV BOYS</v>
      </c>
      <c r="L8" s="120">
        <f t="shared" si="0"/>
        <v>6</v>
      </c>
      <c r="M8" s="49">
        <v>3</v>
      </c>
      <c r="N8" s="49">
        <v>57</v>
      </c>
      <c r="O8" s="49"/>
    </row>
    <row r="9" spans="1:15" ht="14.25" customHeight="1" x14ac:dyDescent="0.25">
      <c r="A9" s="123"/>
      <c r="B9" s="124"/>
      <c r="C9" s="124"/>
      <c r="D9" s="125"/>
      <c r="E9" s="125"/>
      <c r="F9" s="125">
        <v>716</v>
      </c>
      <c r="G9" s="49" t="str">
        <f>+VLOOKUP(F9,Participants!$A$1:$F$798,2,FALSE)</f>
        <v>Luke Parrish</v>
      </c>
      <c r="H9" s="49" t="str">
        <f>+VLOOKUP(F9,Participants!$A$1:$F$798,4,FALSE)</f>
        <v>CDL</v>
      </c>
      <c r="I9" s="49" t="str">
        <f>+VLOOKUP(F9,Participants!$A$1:$F$798,5,FALSE)</f>
        <v>M</v>
      </c>
      <c r="J9" s="49">
        <f>+VLOOKUP(F9,Participants!$A$1:$F$798,3,FALSE)</f>
        <v>5</v>
      </c>
      <c r="K9" s="10" t="str">
        <f>+VLOOKUP(F9,Participants!$A$1:$G$798,7,FALSE)</f>
        <v>JV BOYS</v>
      </c>
      <c r="L9" s="120">
        <f t="shared" si="0"/>
        <v>7</v>
      </c>
      <c r="M9" s="49">
        <v>2</v>
      </c>
      <c r="N9" s="49">
        <v>56</v>
      </c>
      <c r="O9" s="49">
        <v>8</v>
      </c>
    </row>
    <row r="10" spans="1:15" ht="14.25" customHeight="1" x14ac:dyDescent="0.25">
      <c r="A10" s="123"/>
      <c r="B10" s="124"/>
      <c r="C10" s="124"/>
      <c r="D10" s="125"/>
      <c r="E10" s="125"/>
      <c r="F10" s="125">
        <v>1501</v>
      </c>
      <c r="G10" s="49" t="str">
        <f>+VLOOKUP(F10,Participants!$A$1:$F$798,2,FALSE)</f>
        <v>Jaxson Niemeier</v>
      </c>
      <c r="H10" s="49" t="str">
        <f>+VLOOKUP(F10,Participants!$A$1:$F$798,4,FALSE)</f>
        <v>SKS</v>
      </c>
      <c r="I10" s="49" t="str">
        <f>+VLOOKUP(F10,Participants!$A$1:$F$798,5,FALSE)</f>
        <v>M</v>
      </c>
      <c r="J10" s="49">
        <f>+VLOOKUP(F10,Participants!$A$1:$F$798,3,FALSE)</f>
        <v>6</v>
      </c>
      <c r="K10" s="10" t="str">
        <f>+VLOOKUP(F10,Participants!$A$1:$G$798,7,FALSE)</f>
        <v>JV BOYS</v>
      </c>
      <c r="L10" s="120">
        <f t="shared" si="0"/>
        <v>8</v>
      </c>
      <c r="M10" s="49">
        <v>1</v>
      </c>
      <c r="N10" s="49">
        <v>56</v>
      </c>
      <c r="O10" s="49">
        <v>5</v>
      </c>
    </row>
    <row r="11" spans="1:15" ht="14.25" customHeight="1" x14ac:dyDescent="0.25">
      <c r="A11" s="123"/>
      <c r="B11" s="124"/>
      <c r="C11" s="124"/>
      <c r="D11" s="125"/>
      <c r="E11" s="125"/>
      <c r="F11" s="125">
        <v>635</v>
      </c>
      <c r="G11" s="49" t="str">
        <f>+VLOOKUP(F11,Participants!$A$1:$F$798,2,FALSE)</f>
        <v>Matthew Yeager</v>
      </c>
      <c r="H11" s="49" t="str">
        <f>+VLOOKUP(F11,Participants!$A$1:$F$798,4,FALSE)</f>
        <v>BCS</v>
      </c>
      <c r="I11" s="49" t="str">
        <f>+VLOOKUP(F11,Participants!$A$1:$F$798,5,FALSE)</f>
        <v>M</v>
      </c>
      <c r="J11" s="49">
        <f>+VLOOKUP(F11,Participants!$A$1:$F$798,3,FALSE)</f>
        <v>6</v>
      </c>
      <c r="K11" s="10" t="str">
        <f>+VLOOKUP(F11,Participants!$A$1:$G$798,7,FALSE)</f>
        <v>JV BOYS</v>
      </c>
      <c r="L11" s="120">
        <f t="shared" si="0"/>
        <v>9</v>
      </c>
      <c r="M11" s="49"/>
      <c r="N11" s="49">
        <v>51</v>
      </c>
      <c r="O11" s="49">
        <v>2</v>
      </c>
    </row>
    <row r="12" spans="1:15" ht="14.25" customHeight="1" x14ac:dyDescent="0.25">
      <c r="A12" s="123"/>
      <c r="B12" s="124"/>
      <c r="C12" s="124"/>
      <c r="D12" s="125"/>
      <c r="E12" s="125"/>
      <c r="F12" s="125">
        <v>1217</v>
      </c>
      <c r="G12" s="49" t="str">
        <f>+VLOOKUP(F12,Participants!$A$1:$F$798,2,FALSE)</f>
        <v>Isaac Townsend</v>
      </c>
      <c r="H12" s="49" t="str">
        <f>+VLOOKUP(F12,Participants!$A$1:$F$798,4,FALSE)</f>
        <v>MQA</v>
      </c>
      <c r="I12" s="49" t="str">
        <f>+VLOOKUP(F12,Participants!$A$1:$F$798,5,FALSE)</f>
        <v>M</v>
      </c>
      <c r="J12" s="49">
        <f>+VLOOKUP(F12,Participants!$A$1:$F$798,3,FALSE)</f>
        <v>6</v>
      </c>
      <c r="K12" s="10" t="str">
        <f>+VLOOKUP(F12,Participants!$A$1:$G$798,7,FALSE)</f>
        <v>JV BOYS</v>
      </c>
      <c r="L12" s="120">
        <f t="shared" si="0"/>
        <v>10</v>
      </c>
      <c r="M12" s="49"/>
      <c r="N12" s="49">
        <v>49</v>
      </c>
      <c r="O12" s="49">
        <v>3</v>
      </c>
    </row>
    <row r="13" spans="1:15" ht="14.25" customHeight="1" x14ac:dyDescent="0.25">
      <c r="A13" s="123"/>
      <c r="B13" s="124"/>
      <c r="C13" s="124"/>
      <c r="D13" s="125"/>
      <c r="E13" s="125"/>
      <c r="F13" s="125">
        <v>720</v>
      </c>
      <c r="G13" s="49" t="str">
        <f>+VLOOKUP(F13,Participants!$A$1:$F$798,2,FALSE)</f>
        <v>Dax McCullough</v>
      </c>
      <c r="H13" s="49" t="str">
        <f>+VLOOKUP(F13,Participants!$A$1:$F$798,4,FALSE)</f>
        <v>CDL</v>
      </c>
      <c r="I13" s="49" t="str">
        <f>+VLOOKUP(F13,Participants!$A$1:$F$798,5,FALSE)</f>
        <v>M</v>
      </c>
      <c r="J13" s="49">
        <f>+VLOOKUP(F13,Participants!$A$1:$F$798,3,FALSE)</f>
        <v>6</v>
      </c>
      <c r="K13" s="10" t="str">
        <f>+VLOOKUP(F13,Participants!$A$1:$G$798,7,FALSE)</f>
        <v>JV BOYS</v>
      </c>
      <c r="L13" s="120">
        <f t="shared" si="0"/>
        <v>11</v>
      </c>
      <c r="M13" s="49"/>
      <c r="N13" s="49">
        <v>46</v>
      </c>
      <c r="O13" s="49">
        <v>3</v>
      </c>
    </row>
    <row r="14" spans="1:15" ht="14.25" customHeight="1" x14ac:dyDescent="0.25">
      <c r="A14" s="123"/>
      <c r="B14" s="124"/>
      <c r="C14" s="124"/>
      <c r="D14" s="125"/>
      <c r="E14" s="125"/>
      <c r="F14" s="125">
        <v>1678</v>
      </c>
      <c r="G14" s="49" t="str">
        <f>+VLOOKUP(F14,Participants!$A$1:$F$798,2,FALSE)</f>
        <v>Marcus McClain</v>
      </c>
      <c r="H14" s="49" t="str">
        <f>+VLOOKUP(F14,Participants!$A$1:$F$798,4,FALSE)</f>
        <v>STG</v>
      </c>
      <c r="I14" s="49" t="str">
        <f>+VLOOKUP(F14,Participants!$A$1:$F$798,5,FALSE)</f>
        <v>M</v>
      </c>
      <c r="J14" s="49">
        <f>+VLOOKUP(F14,Participants!$A$1:$F$798,3,FALSE)</f>
        <v>6</v>
      </c>
      <c r="K14" s="10" t="str">
        <f>+VLOOKUP(F14,Participants!$A$1:$G$798,7,FALSE)</f>
        <v>JV BOYS</v>
      </c>
      <c r="L14" s="120">
        <f t="shared" si="0"/>
        <v>12</v>
      </c>
      <c r="M14" s="49"/>
      <c r="N14" s="49">
        <v>41</v>
      </c>
      <c r="O14" s="49">
        <v>9</v>
      </c>
    </row>
    <row r="15" spans="1:15" ht="14.25" customHeight="1" x14ac:dyDescent="0.25">
      <c r="A15" s="123"/>
      <c r="B15" s="124"/>
      <c r="C15" s="124"/>
      <c r="D15" s="125"/>
      <c r="E15" s="125"/>
      <c r="F15" s="125">
        <v>1216</v>
      </c>
      <c r="G15" s="49" t="str">
        <f>+VLOOKUP(F15,Participants!$A$1:$F$798,2,FALSE)</f>
        <v>Jaxon Orr</v>
      </c>
      <c r="H15" s="49" t="str">
        <f>+VLOOKUP(F15,Participants!$A$1:$F$798,4,FALSE)</f>
        <v>MQA</v>
      </c>
      <c r="I15" s="49" t="str">
        <f>+VLOOKUP(F15,Participants!$A$1:$F$798,5,FALSE)</f>
        <v>M</v>
      </c>
      <c r="J15" s="49">
        <f>+VLOOKUP(F15,Participants!$A$1:$F$798,3,FALSE)</f>
        <v>5</v>
      </c>
      <c r="K15" s="10" t="str">
        <f>+VLOOKUP(F15,Participants!$A$1:$G$798,7,FALSE)</f>
        <v>JV BOYS</v>
      </c>
      <c r="L15" s="120">
        <f t="shared" si="0"/>
        <v>13</v>
      </c>
      <c r="M15" s="49"/>
      <c r="N15" s="49">
        <v>41</v>
      </c>
      <c r="O15" s="49">
        <v>7</v>
      </c>
    </row>
    <row r="16" spans="1:15" ht="14.25" customHeight="1" x14ac:dyDescent="0.25">
      <c r="A16" s="123"/>
      <c r="B16" s="124"/>
      <c r="C16" s="124"/>
      <c r="D16" s="125"/>
      <c r="E16" s="125"/>
      <c r="F16" s="125">
        <v>753</v>
      </c>
      <c r="G16" s="49" t="str">
        <f>+VLOOKUP(F16,Participants!$A$1:$F$798,2,FALSE)</f>
        <v>Andrew Buck</v>
      </c>
      <c r="H16" s="49" t="str">
        <f>+VLOOKUP(F16,Participants!$A$1:$F$798,4,FALSE)</f>
        <v>CDP</v>
      </c>
      <c r="I16" s="49" t="str">
        <f>+VLOOKUP(F16,Participants!$A$1:$F$798,5,FALSE)</f>
        <v>M</v>
      </c>
      <c r="J16" s="49">
        <f>+VLOOKUP(F16,Participants!$A$1:$F$798,3,FALSE)</f>
        <v>5</v>
      </c>
      <c r="K16" s="10" t="str">
        <f>+VLOOKUP(F16,Participants!$A$1:$G$798,7,FALSE)</f>
        <v>JV BOYS</v>
      </c>
      <c r="L16" s="120">
        <f t="shared" si="0"/>
        <v>14</v>
      </c>
      <c r="M16" s="49"/>
      <c r="N16" s="49">
        <v>41</v>
      </c>
      <c r="O16" s="49"/>
    </row>
    <row r="17" spans="6:15" ht="14.25" customHeight="1" x14ac:dyDescent="0.25">
      <c r="F17" s="125">
        <v>1482</v>
      </c>
      <c r="G17" s="49" t="str">
        <f>+VLOOKUP(F17,Participants!$A$1:$F$798,2,FALSE)</f>
        <v>Deklan Balogi</v>
      </c>
      <c r="H17" s="49" t="str">
        <f>+VLOOKUP(F17,Participants!$A$1:$F$798,4,FALSE)</f>
        <v>SKS</v>
      </c>
      <c r="I17" s="49" t="str">
        <f>+VLOOKUP(F17,Participants!$A$1:$F$798,5,FALSE)</f>
        <v>M</v>
      </c>
      <c r="J17" s="49">
        <f>+VLOOKUP(F17,Participants!$A$1:$F$798,3,FALSE)</f>
        <v>5</v>
      </c>
      <c r="K17" s="10" t="str">
        <f>+VLOOKUP(F17,Participants!$A$1:$G$798,7,FALSE)</f>
        <v>JV BOYS</v>
      </c>
      <c r="L17" s="120">
        <f t="shared" si="0"/>
        <v>15</v>
      </c>
      <c r="M17" s="49"/>
      <c r="N17" s="49">
        <v>39</v>
      </c>
      <c r="O17" s="49">
        <v>9</v>
      </c>
    </row>
    <row r="18" spans="6:15" ht="14.25" customHeight="1" x14ac:dyDescent="0.25">
      <c r="F18" s="125">
        <v>727</v>
      </c>
      <c r="G18" s="49" t="str">
        <f>+VLOOKUP(F18,Participants!$A$1:$F$798,2,FALSE)</f>
        <v>Hank Peer</v>
      </c>
      <c r="H18" s="49" t="str">
        <f>+VLOOKUP(F18,Participants!$A$1:$F$798,4,FALSE)</f>
        <v>CDL</v>
      </c>
      <c r="I18" s="49" t="str">
        <f>+VLOOKUP(F18,Participants!$A$1:$F$798,5,FALSE)</f>
        <v>M</v>
      </c>
      <c r="J18" s="49">
        <f>+VLOOKUP(F18,Participants!$A$1:$F$798,3,FALSE)</f>
        <v>5</v>
      </c>
      <c r="K18" s="10" t="str">
        <f>+VLOOKUP(F18,Participants!$A$1:$G$798,7,FALSE)</f>
        <v>JV BOYS</v>
      </c>
      <c r="L18" s="120">
        <f t="shared" si="0"/>
        <v>16</v>
      </c>
      <c r="M18" s="49"/>
      <c r="N18" s="49">
        <v>38</v>
      </c>
      <c r="O18" s="49">
        <v>11</v>
      </c>
    </row>
    <row r="19" spans="6:15" ht="14.25" customHeight="1" x14ac:dyDescent="0.25">
      <c r="F19" s="125">
        <v>756</v>
      </c>
      <c r="G19" s="49" t="str">
        <f>+VLOOKUP(F19,Participants!$A$1:$F$798,2,FALSE)</f>
        <v>William Redd</v>
      </c>
      <c r="H19" s="49" t="str">
        <f>+VLOOKUP(F19,Participants!$A$1:$F$798,4,FALSE)</f>
        <v>CDP</v>
      </c>
      <c r="I19" s="49" t="str">
        <f>+VLOOKUP(F19,Participants!$A$1:$F$798,5,FALSE)</f>
        <v>M</v>
      </c>
      <c r="J19" s="49">
        <f>+VLOOKUP(F19,Participants!$A$1:$F$798,3,FALSE)</f>
        <v>5</v>
      </c>
      <c r="K19" s="10" t="str">
        <f>+VLOOKUP(F19,Participants!$A$1:$G$798,7,FALSE)</f>
        <v>JV BOYS</v>
      </c>
      <c r="L19" s="120">
        <f t="shared" si="0"/>
        <v>17</v>
      </c>
      <c r="M19" s="49"/>
      <c r="N19" s="49">
        <v>38</v>
      </c>
      <c r="O19" s="49">
        <v>7</v>
      </c>
    </row>
    <row r="20" spans="6:15" ht="14.25" customHeight="1" x14ac:dyDescent="0.25">
      <c r="F20" s="125">
        <v>1152</v>
      </c>
      <c r="G20" s="49" t="str">
        <f>+VLOOKUP(F20,Participants!$A$1:$F$798,2,FALSE)</f>
        <v>James Jordan</v>
      </c>
      <c r="H20" s="49" t="str">
        <f>+VLOOKUP(F20,Participants!$A$1:$F$798,4,FALSE)</f>
        <v>MOS</v>
      </c>
      <c r="I20" s="49" t="str">
        <f>+VLOOKUP(F20,Participants!$A$1:$F$798,5,FALSE)</f>
        <v>M</v>
      </c>
      <c r="J20" s="49">
        <f>+VLOOKUP(F20,Participants!$A$1:$F$798,3,FALSE)</f>
        <v>6</v>
      </c>
      <c r="K20" s="10" t="str">
        <f>+VLOOKUP(F20,Participants!$A$1:$G$798,7,FALSE)</f>
        <v>JV BOYS</v>
      </c>
      <c r="L20" s="120">
        <f t="shared" si="0"/>
        <v>18</v>
      </c>
      <c r="M20" s="49"/>
      <c r="N20" s="49">
        <v>37</v>
      </c>
      <c r="O20" s="49">
        <v>10</v>
      </c>
    </row>
    <row r="21" spans="6:15" ht="14.25" customHeight="1" x14ac:dyDescent="0.25">
      <c r="F21" s="125">
        <v>629</v>
      </c>
      <c r="G21" s="49" t="str">
        <f>+VLOOKUP(F21,Participants!$A$1:$F$798,2,FALSE)</f>
        <v>Fred Edwards</v>
      </c>
      <c r="H21" s="49" t="str">
        <f>+VLOOKUP(F21,Participants!$A$1:$F$798,4,FALSE)</f>
        <v>BCS</v>
      </c>
      <c r="I21" s="49" t="str">
        <f>+VLOOKUP(F21,Participants!$A$1:$F$798,5,FALSE)</f>
        <v>M</v>
      </c>
      <c r="J21" s="49">
        <f>+VLOOKUP(F21,Participants!$A$1:$F$798,3,FALSE)</f>
        <v>5</v>
      </c>
      <c r="K21" s="10" t="str">
        <f>+VLOOKUP(F21,Participants!$A$1:$G$798,7,FALSE)</f>
        <v>JV BOYS</v>
      </c>
      <c r="L21" s="120">
        <f t="shared" si="0"/>
        <v>19</v>
      </c>
      <c r="M21" s="49"/>
      <c r="N21" s="49">
        <v>36</v>
      </c>
      <c r="O21" s="49">
        <v>8</v>
      </c>
    </row>
    <row r="22" spans="6:15" ht="14.25" customHeight="1" x14ac:dyDescent="0.25">
      <c r="F22" s="125">
        <v>997</v>
      </c>
      <c r="G22" s="49" t="str">
        <f>+VLOOKUP(F22,Participants!$A$1:$F$798,2,FALSE)</f>
        <v>Brody Wick</v>
      </c>
      <c r="H22" s="49" t="str">
        <f>+VLOOKUP(F22,Participants!$A$1:$F$798,4,FALSE)</f>
        <v>HFS</v>
      </c>
      <c r="I22" s="49" t="str">
        <f>+VLOOKUP(F22,Participants!$A$1:$F$798,5,FALSE)</f>
        <v>M</v>
      </c>
      <c r="J22" s="49">
        <f>+VLOOKUP(F22,Participants!$A$1:$F$798,3,FALSE)</f>
        <v>6</v>
      </c>
      <c r="K22" s="10" t="str">
        <f>+VLOOKUP(F22,Participants!$A$1:$G$798,7,FALSE)</f>
        <v>JV BOYS</v>
      </c>
      <c r="L22" s="120">
        <f t="shared" si="0"/>
        <v>20</v>
      </c>
      <c r="M22" s="49"/>
      <c r="N22" s="49">
        <v>36</v>
      </c>
      <c r="O22" s="49">
        <v>8</v>
      </c>
    </row>
    <row r="23" spans="6:15" ht="14.25" customHeight="1" x14ac:dyDescent="0.25">
      <c r="F23" s="125">
        <v>757</v>
      </c>
      <c r="G23" s="49" t="str">
        <f>+VLOOKUP(F23,Participants!$A$1:$F$798,2,FALSE)</f>
        <v>Maximo Macerelli</v>
      </c>
      <c r="H23" s="49" t="str">
        <f>+VLOOKUP(F23,Participants!$A$1:$F$798,4,FALSE)</f>
        <v>CDP</v>
      </c>
      <c r="I23" s="49" t="str">
        <f>+VLOOKUP(F23,Participants!$A$1:$F$798,5,FALSE)</f>
        <v>M</v>
      </c>
      <c r="J23" s="49">
        <f>+VLOOKUP(F23,Participants!$A$1:$F$798,3,FALSE)</f>
        <v>6</v>
      </c>
      <c r="K23" s="10" t="str">
        <f>+VLOOKUP(F23,Participants!$A$1:$G$798,7,FALSE)</f>
        <v>JV BOYS</v>
      </c>
      <c r="L23" s="120">
        <f t="shared" si="0"/>
        <v>21</v>
      </c>
      <c r="M23" s="49"/>
      <c r="N23" s="49">
        <v>36</v>
      </c>
      <c r="O23" s="49">
        <v>6</v>
      </c>
    </row>
    <row r="24" spans="6:15" ht="14.25" customHeight="1" x14ac:dyDescent="0.25">
      <c r="F24" s="125">
        <v>995</v>
      </c>
      <c r="G24" s="49" t="str">
        <f>+VLOOKUP(F24,Participants!$A$1:$F$798,2,FALSE)</f>
        <v>Dylan Jones</v>
      </c>
      <c r="H24" s="49" t="str">
        <f>+VLOOKUP(F24,Participants!$A$1:$F$798,4,FALSE)</f>
        <v>HFS</v>
      </c>
      <c r="I24" s="49" t="str">
        <f>+VLOOKUP(F24,Participants!$A$1:$F$798,5,FALSE)</f>
        <v>M</v>
      </c>
      <c r="J24" s="49">
        <f>+VLOOKUP(F24,Participants!$A$1:$F$798,3,FALSE)</f>
        <v>5</v>
      </c>
      <c r="K24" s="10" t="str">
        <f>+VLOOKUP(F24,Participants!$A$1:$G$798,7,FALSE)</f>
        <v>JV BOYS</v>
      </c>
      <c r="L24" s="120">
        <f t="shared" si="0"/>
        <v>22</v>
      </c>
      <c r="M24" s="49"/>
      <c r="N24" s="49">
        <v>35</v>
      </c>
      <c r="O24" s="49">
        <v>8</v>
      </c>
    </row>
    <row r="25" spans="6:15" ht="14.25" customHeight="1" x14ac:dyDescent="0.25">
      <c r="F25" s="125">
        <v>715</v>
      </c>
      <c r="G25" s="49" t="str">
        <f>+VLOOKUP(F25,Participants!$A$1:$F$798,2,FALSE)</f>
        <v>Joey Thompson</v>
      </c>
      <c r="H25" s="49" t="str">
        <f>+VLOOKUP(F25,Participants!$A$1:$F$798,4,FALSE)</f>
        <v>CDL</v>
      </c>
      <c r="I25" s="49" t="str">
        <f>+VLOOKUP(F25,Participants!$A$1:$F$798,5,FALSE)</f>
        <v>M</v>
      </c>
      <c r="J25" s="49">
        <f>+VLOOKUP(F25,Participants!$A$1:$F$798,3,FALSE)</f>
        <v>5</v>
      </c>
      <c r="K25" s="10" t="str">
        <f>+VLOOKUP(F25,Participants!$A$1:$G$798,7,FALSE)</f>
        <v>JV BOYS</v>
      </c>
      <c r="L25" s="120">
        <f t="shared" si="0"/>
        <v>23</v>
      </c>
      <c r="M25" s="49"/>
      <c r="N25" s="49">
        <v>32</v>
      </c>
      <c r="O25" s="49">
        <v>9</v>
      </c>
    </row>
    <row r="26" spans="6:15" ht="14.25" customHeight="1" x14ac:dyDescent="0.25">
      <c r="F26" s="49">
        <v>364</v>
      </c>
      <c r="G26" s="49" t="str">
        <f>+VLOOKUP(F26,Participants!$A$1:$F$798,2,FALSE)</f>
        <v>Eamonn Erdely</v>
      </c>
      <c r="H26" s="49" t="str">
        <f>+VLOOKUP(F26,Participants!$A$1:$F$798,4,FALSE)</f>
        <v>AAP</v>
      </c>
      <c r="I26" s="49" t="str">
        <f>+VLOOKUP(F26,Participants!$A$1:$F$798,5,FALSE)</f>
        <v>M</v>
      </c>
      <c r="J26" s="49">
        <f>+VLOOKUP(F26,Participants!$A$1:$F$798,3,FALSE)</f>
        <v>5</v>
      </c>
      <c r="K26" s="10" t="str">
        <f>+VLOOKUP(F26,Participants!$A$1:$G$798,7,FALSE)</f>
        <v>JV BOYS</v>
      </c>
      <c r="L26" s="120">
        <f t="shared" si="0"/>
        <v>24</v>
      </c>
      <c r="M26" s="49"/>
      <c r="N26" s="49">
        <v>32</v>
      </c>
      <c r="O26" s="49">
        <v>3</v>
      </c>
    </row>
    <row r="27" spans="6:15" ht="14.25" customHeight="1" x14ac:dyDescent="0.25">
      <c r="F27" s="125">
        <v>660</v>
      </c>
      <c r="G27" s="49" t="str">
        <f>+VLOOKUP(F27,Participants!$A$1:$F$798,2,FALSE)</f>
        <v>Franceso Papa</v>
      </c>
      <c r="H27" s="49" t="str">
        <f>+VLOOKUP(F27,Participants!$A$1:$F$798,4,FALSE)</f>
        <v>BTA</v>
      </c>
      <c r="I27" s="49" t="str">
        <f>+VLOOKUP(F27,Participants!$A$1:$F$798,5,FALSE)</f>
        <v>M</v>
      </c>
      <c r="J27" s="49">
        <f>+VLOOKUP(F27,Participants!$A$1:$F$798,3,FALSE)</f>
        <v>5</v>
      </c>
      <c r="K27" s="10" t="str">
        <f>+VLOOKUP(F27,Participants!$A$1:$G$798,7,FALSE)</f>
        <v>JV BOYS</v>
      </c>
      <c r="L27" s="120">
        <f t="shared" si="0"/>
        <v>25</v>
      </c>
      <c r="M27" s="49"/>
      <c r="N27" s="49">
        <v>28</v>
      </c>
      <c r="O27" s="49">
        <v>8</v>
      </c>
    </row>
    <row r="28" spans="6:15" ht="14.25" customHeight="1" x14ac:dyDescent="0.25">
      <c r="F28" s="125">
        <v>999</v>
      </c>
      <c r="G28" s="49" t="str">
        <f>+VLOOKUP(F28,Participants!$A$1:$F$798,2,FALSE)</f>
        <v>Colton Maseth</v>
      </c>
      <c r="H28" s="49" t="str">
        <f>+VLOOKUP(F28,Participants!$A$1:$F$798,4,FALSE)</f>
        <v>HFS</v>
      </c>
      <c r="I28" s="49" t="str">
        <f>+VLOOKUP(F28,Participants!$A$1:$F$798,5,FALSE)</f>
        <v>M</v>
      </c>
      <c r="J28" s="49">
        <f>+VLOOKUP(F28,Participants!$A$1:$F$798,3,FALSE)</f>
        <v>6</v>
      </c>
      <c r="K28" s="10" t="str">
        <f>+VLOOKUP(F28,Participants!$A$1:$G$798,7,FALSE)</f>
        <v>JV BOYS</v>
      </c>
      <c r="L28" s="120">
        <f t="shared" si="0"/>
        <v>26</v>
      </c>
      <c r="M28" s="49"/>
      <c r="N28" s="49">
        <v>26</v>
      </c>
      <c r="O28" s="49">
        <v>11</v>
      </c>
    </row>
    <row r="29" spans="6:15" ht="14.25" customHeight="1" x14ac:dyDescent="0.25">
      <c r="F29" s="125">
        <v>998</v>
      </c>
      <c r="G29" s="49" t="str">
        <f>+VLOOKUP(F29,Participants!$A$1:$F$798,2,FALSE)</f>
        <v>Colton Matthews</v>
      </c>
      <c r="H29" s="49" t="str">
        <f>+VLOOKUP(F29,Participants!$A$1:$F$798,4,FALSE)</f>
        <v>HFS</v>
      </c>
      <c r="I29" s="49" t="str">
        <f>+VLOOKUP(F29,Participants!$A$1:$F$798,5,FALSE)</f>
        <v>M</v>
      </c>
      <c r="J29" s="49">
        <f>+VLOOKUP(F29,Participants!$A$1:$F$798,3,FALSE)</f>
        <v>6</v>
      </c>
      <c r="K29" s="10" t="str">
        <f>+VLOOKUP(F29,Participants!$A$1:$G$798,7,FALSE)</f>
        <v>JV BOYS</v>
      </c>
      <c r="L29" s="120">
        <f t="shared" si="0"/>
        <v>27</v>
      </c>
      <c r="M29" s="49"/>
      <c r="N29" s="49">
        <v>24</v>
      </c>
      <c r="O29" s="49">
        <v>3</v>
      </c>
    </row>
    <row r="30" spans="6:15" ht="14.25" customHeight="1" x14ac:dyDescent="0.25">
      <c r="F30" s="125"/>
      <c r="G30" s="49"/>
      <c r="H30" s="49"/>
      <c r="I30" s="49"/>
      <c r="J30" s="49"/>
      <c r="K30" s="10"/>
      <c r="L30" s="70"/>
      <c r="M30" s="49"/>
      <c r="N30" s="49"/>
      <c r="O30" s="49"/>
    </row>
    <row r="31" spans="6:15" ht="14.25" customHeight="1" x14ac:dyDescent="0.25">
      <c r="F31" s="125">
        <v>726</v>
      </c>
      <c r="G31" s="49" t="str">
        <f>+VLOOKUP(F31,Participants!$A$1:$F$798,2,FALSE)</f>
        <v>Charley Peer</v>
      </c>
      <c r="H31" s="49" t="str">
        <f>+VLOOKUP(F31,Participants!$A$1:$F$798,4,FALSE)</f>
        <v>CDL</v>
      </c>
      <c r="I31" s="49" t="str">
        <f>+VLOOKUP(F31,Participants!$A$1:$F$798,5,FALSE)</f>
        <v>F</v>
      </c>
      <c r="J31" s="49">
        <f>+VLOOKUP(F31,Participants!$A$1:$F$798,3,FALSE)</f>
        <v>6</v>
      </c>
      <c r="K31" s="10" t="str">
        <f>+VLOOKUP(F31,Participants!$A$1:$G$798,7,FALSE)</f>
        <v>JV GIRLS</v>
      </c>
      <c r="L31" s="120">
        <v>1</v>
      </c>
      <c r="M31" s="49">
        <v>10</v>
      </c>
      <c r="N31" s="49">
        <v>63</v>
      </c>
      <c r="O31" s="49">
        <v>9</v>
      </c>
    </row>
    <row r="32" spans="6:15" ht="14.25" customHeight="1" x14ac:dyDescent="0.25">
      <c r="F32" s="125">
        <v>637</v>
      </c>
      <c r="G32" s="49" t="str">
        <f>+VLOOKUP(F32,Participants!$A$1:$F$798,2,FALSE)</f>
        <v>Olivia Yeager</v>
      </c>
      <c r="H32" s="49" t="str">
        <f>+VLOOKUP(F32,Participants!$A$1:$F$798,4,FALSE)</f>
        <v>BCS</v>
      </c>
      <c r="I32" s="49" t="str">
        <f>+VLOOKUP(F32,Participants!$A$1:$F$798,5,FALSE)</f>
        <v>F</v>
      </c>
      <c r="J32" s="49">
        <f>+VLOOKUP(F32,Participants!$A$1:$F$798,3,FALSE)</f>
        <v>5</v>
      </c>
      <c r="K32" s="10" t="str">
        <f>+VLOOKUP(F32,Participants!$A$1:$G$798,7,FALSE)</f>
        <v>JV GIRLS</v>
      </c>
      <c r="L32" s="70">
        <v>2</v>
      </c>
      <c r="M32" s="49">
        <v>8</v>
      </c>
      <c r="N32" s="49">
        <v>49</v>
      </c>
      <c r="O32" s="49">
        <v>10</v>
      </c>
    </row>
    <row r="33" spans="6:15" ht="14.25" customHeight="1" x14ac:dyDescent="0.25">
      <c r="F33" s="125">
        <v>722</v>
      </c>
      <c r="G33" s="49" t="str">
        <f>+VLOOKUP(F33,Participants!$A$1:$F$798,2,FALSE)</f>
        <v>Ava Parrish</v>
      </c>
      <c r="H33" s="49" t="str">
        <f>+VLOOKUP(F33,Participants!$A$1:$F$798,4,FALSE)</f>
        <v>CDL</v>
      </c>
      <c r="I33" s="49" t="str">
        <f>+VLOOKUP(F33,Participants!$A$1:$F$798,5,FALSE)</f>
        <v>F</v>
      </c>
      <c r="J33" s="49">
        <f>+VLOOKUP(F33,Participants!$A$1:$F$798,3,FALSE)</f>
        <v>6</v>
      </c>
      <c r="K33" s="10" t="str">
        <f>+VLOOKUP(F33,Participants!$A$1:$G$798,7,FALSE)</f>
        <v>JV GIRLS</v>
      </c>
      <c r="L33" s="120">
        <v>3</v>
      </c>
      <c r="M33" s="49">
        <v>6</v>
      </c>
      <c r="N33" s="49">
        <v>47</v>
      </c>
      <c r="O33" s="49">
        <v>7</v>
      </c>
    </row>
    <row r="34" spans="6:15" ht="14.25" customHeight="1" x14ac:dyDescent="0.25">
      <c r="F34" s="125">
        <v>638</v>
      </c>
      <c r="G34" s="49" t="str">
        <f>+VLOOKUP(F34,Participants!$A$1:$F$798,2,FALSE)</f>
        <v>Madelyn Miklavic</v>
      </c>
      <c r="H34" s="49" t="str">
        <f>+VLOOKUP(F34,Participants!$A$1:$F$798,4,FALSE)</f>
        <v>BCS</v>
      </c>
      <c r="I34" s="49" t="str">
        <f>+VLOOKUP(F34,Participants!$A$1:$F$798,5,FALSE)</f>
        <v>F</v>
      </c>
      <c r="J34" s="49">
        <f>+VLOOKUP(F34,Participants!$A$1:$F$798,3,FALSE)</f>
        <v>6</v>
      </c>
      <c r="K34" s="10" t="str">
        <f>+VLOOKUP(F34,Participants!$A$1:$G$798,7,FALSE)</f>
        <v>JV GIRLS</v>
      </c>
      <c r="L34" s="70">
        <v>4</v>
      </c>
      <c r="M34" s="49">
        <v>5</v>
      </c>
      <c r="N34" s="49">
        <v>45</v>
      </c>
      <c r="O34" s="49">
        <v>2</v>
      </c>
    </row>
    <row r="35" spans="6:15" ht="14.25" customHeight="1" x14ac:dyDescent="0.25">
      <c r="F35" s="125">
        <v>1518</v>
      </c>
      <c r="G35" s="49" t="str">
        <f>+VLOOKUP(F35,Participants!$A$1:$F$798,2,FALSE)</f>
        <v>Kennedy Killen</v>
      </c>
      <c r="H35" s="49" t="str">
        <f>+VLOOKUP(F35,Participants!$A$1:$F$798,4,FALSE)</f>
        <v>SKS</v>
      </c>
      <c r="I35" s="49" t="str">
        <f>+VLOOKUP(F35,Participants!$A$1:$F$798,5,FALSE)</f>
        <v>F</v>
      </c>
      <c r="J35" s="49">
        <f>+VLOOKUP(F35,Participants!$A$1:$F$798,3,FALSE)</f>
        <v>6</v>
      </c>
      <c r="K35" s="10" t="str">
        <f>+VLOOKUP(F35,Participants!$A$1:$G$798,7,FALSE)</f>
        <v>JV GIRLS</v>
      </c>
      <c r="L35" s="120">
        <v>5</v>
      </c>
      <c r="M35" s="49">
        <v>4</v>
      </c>
      <c r="N35" s="49">
        <v>43</v>
      </c>
      <c r="O35" s="49">
        <v>1</v>
      </c>
    </row>
    <row r="36" spans="6:15" ht="14.25" customHeight="1" x14ac:dyDescent="0.25">
      <c r="F36" s="125">
        <v>760</v>
      </c>
      <c r="G36" s="49" t="str">
        <f>+VLOOKUP(F36,Participants!$A$1:$F$798,2,FALSE)</f>
        <v>Veronica Watkins</v>
      </c>
      <c r="H36" s="49" t="str">
        <f>+VLOOKUP(F36,Participants!$A$1:$F$798,4,FALSE)</f>
        <v>CDP</v>
      </c>
      <c r="I36" s="49" t="str">
        <f>+VLOOKUP(F36,Participants!$A$1:$F$798,5,FALSE)</f>
        <v>F</v>
      </c>
      <c r="J36" s="49">
        <f>+VLOOKUP(F36,Participants!$A$1:$F$798,3,FALSE)</f>
        <v>6</v>
      </c>
      <c r="K36" s="10" t="str">
        <f>+VLOOKUP(F36,Participants!$A$1:$G$798,7,FALSE)</f>
        <v>JV GIRLS</v>
      </c>
      <c r="L36" s="70">
        <v>6</v>
      </c>
      <c r="M36" s="49">
        <v>3</v>
      </c>
      <c r="N36" s="49">
        <v>37</v>
      </c>
      <c r="O36" s="49">
        <v>2</v>
      </c>
    </row>
    <row r="37" spans="6:15" ht="14.25" customHeight="1" x14ac:dyDescent="0.25">
      <c r="F37" s="125">
        <v>1228</v>
      </c>
      <c r="G37" s="49" t="str">
        <f>+VLOOKUP(F37,Participants!$A$1:$F$798,2,FALSE)</f>
        <v>Giovanna Tessari</v>
      </c>
      <c r="H37" s="49" t="str">
        <f>+VLOOKUP(F37,Participants!$A$1:$F$798,4,FALSE)</f>
        <v>MQA</v>
      </c>
      <c r="I37" s="49" t="str">
        <f>+VLOOKUP(F37,Participants!$A$1:$F$798,5,FALSE)</f>
        <v>F</v>
      </c>
      <c r="J37" s="49">
        <f>+VLOOKUP(F37,Participants!$A$1:$F$798,3,FALSE)</f>
        <v>6</v>
      </c>
      <c r="K37" s="10" t="str">
        <f>+VLOOKUP(F37,Participants!$A$1:$G$798,7,FALSE)</f>
        <v>JV GIRLS</v>
      </c>
      <c r="L37" s="120">
        <v>7</v>
      </c>
      <c r="M37" s="49">
        <v>2</v>
      </c>
      <c r="N37" s="49">
        <v>25</v>
      </c>
      <c r="O37" s="49">
        <v>7</v>
      </c>
    </row>
    <row r="38" spans="6:15" ht="14.25" customHeight="1" x14ac:dyDescent="0.25">
      <c r="F38" s="125">
        <v>724</v>
      </c>
      <c r="G38" s="49" t="str">
        <f>+VLOOKUP(F38,Participants!$A$1:$F$798,2,FALSE)</f>
        <v>Evie Detweiler</v>
      </c>
      <c r="H38" s="49" t="str">
        <f>+VLOOKUP(F38,Participants!$A$1:$F$798,4,FALSE)</f>
        <v>CDL</v>
      </c>
      <c r="I38" s="49" t="str">
        <f>+VLOOKUP(F38,Participants!$A$1:$F$798,5,FALSE)</f>
        <v>F</v>
      </c>
      <c r="J38" s="49">
        <f>+VLOOKUP(F38,Participants!$A$1:$F$798,3,FALSE)</f>
        <v>6</v>
      </c>
      <c r="K38" s="10" t="str">
        <f>+VLOOKUP(F38,Participants!$A$1:$G$798,7,FALSE)</f>
        <v>JV GIRLS</v>
      </c>
      <c r="L38" s="70">
        <v>8</v>
      </c>
      <c r="M38" s="49">
        <v>1</v>
      </c>
      <c r="N38" s="49">
        <v>24</v>
      </c>
      <c r="O38" s="49"/>
    </row>
    <row r="39" spans="6:15" ht="14.25" customHeight="1" x14ac:dyDescent="0.25">
      <c r="F39" s="125"/>
      <c r="G39" s="49"/>
      <c r="H39" s="49"/>
      <c r="I39" s="49"/>
      <c r="J39" s="49"/>
      <c r="K39" s="10"/>
      <c r="L39" s="70"/>
      <c r="M39" s="49"/>
      <c r="N39" s="49"/>
      <c r="O39" s="49"/>
    </row>
    <row r="40" spans="6:15" ht="14.25" customHeight="1" x14ac:dyDescent="0.25">
      <c r="F40" s="125">
        <v>639</v>
      </c>
      <c r="G40" s="49" t="str">
        <f>+VLOOKUP(F40,Participants!$A$1:$F$798,2,FALSE)</f>
        <v>Tommy Edwards</v>
      </c>
      <c r="H40" s="49" t="str">
        <f>+VLOOKUP(F40,Participants!$A$1:$F$798,4,FALSE)</f>
        <v>BCS</v>
      </c>
      <c r="I40" s="49" t="str">
        <f>+VLOOKUP(F40,Participants!$A$1:$F$798,5,FALSE)</f>
        <v>M</v>
      </c>
      <c r="J40" s="49">
        <f>+VLOOKUP(F40,Participants!$A$1:$F$798,3,FALSE)</f>
        <v>8</v>
      </c>
      <c r="K40" s="10" t="str">
        <f>+VLOOKUP(F40,Participants!$A$1:$G$798,7,FALSE)</f>
        <v>VARSITY BOYS</v>
      </c>
      <c r="L40" s="120">
        <v>1</v>
      </c>
      <c r="M40" s="49">
        <v>10</v>
      </c>
      <c r="N40" s="49">
        <v>96</v>
      </c>
      <c r="O40" s="49">
        <v>8</v>
      </c>
    </row>
    <row r="41" spans="6:15" ht="14.25" customHeight="1" x14ac:dyDescent="0.25">
      <c r="F41" s="125">
        <v>641</v>
      </c>
      <c r="G41" s="49" t="str">
        <f>+VLOOKUP(F41,Participants!$A$1:$F$798,2,FALSE)</f>
        <v>Derek Ricciardella</v>
      </c>
      <c r="H41" s="49" t="str">
        <f>+VLOOKUP(F41,Participants!$A$1:$F$798,4,FALSE)</f>
        <v>BCS</v>
      </c>
      <c r="I41" s="49" t="str">
        <f>+VLOOKUP(F41,Participants!$A$1:$F$798,5,FALSE)</f>
        <v>M</v>
      </c>
      <c r="J41" s="49">
        <f>+VLOOKUP(F41,Participants!$A$1:$F$798,3,FALSE)</f>
        <v>8</v>
      </c>
      <c r="K41" s="10" t="str">
        <f>+VLOOKUP(F41,Participants!$A$1:$G$798,7,FALSE)</f>
        <v>VARSITY BOYS</v>
      </c>
      <c r="L41" s="70">
        <f>L40+1</f>
        <v>2</v>
      </c>
      <c r="M41" s="49">
        <v>8</v>
      </c>
      <c r="N41" s="49">
        <v>95</v>
      </c>
      <c r="O41" s="49">
        <v>4</v>
      </c>
    </row>
    <row r="42" spans="6:15" ht="14.25" customHeight="1" x14ac:dyDescent="0.25">
      <c r="F42" s="125">
        <v>1233</v>
      </c>
      <c r="G42" s="49" t="str">
        <f>+VLOOKUP(F42,Participants!$A$1:$F$798,2,FALSE)</f>
        <v>Everett Nemeth</v>
      </c>
      <c r="H42" s="49" t="str">
        <f>+VLOOKUP(F42,Participants!$A$1:$F$798,4,FALSE)</f>
        <v>MQA</v>
      </c>
      <c r="I42" s="49" t="str">
        <f>+VLOOKUP(F42,Participants!$A$1:$F$798,5,FALSE)</f>
        <v>M</v>
      </c>
      <c r="J42" s="49">
        <f>+VLOOKUP(F42,Participants!$A$1:$F$798,3,FALSE)</f>
        <v>8</v>
      </c>
      <c r="K42" s="10" t="str">
        <f>+VLOOKUP(F42,Participants!$A$1:$G$798,7,FALSE)</f>
        <v>VARSITY BOYS</v>
      </c>
      <c r="L42" s="70">
        <f t="shared" ref="L42:L54" si="1">L41+1</f>
        <v>3</v>
      </c>
      <c r="M42" s="49">
        <v>6</v>
      </c>
      <c r="N42" s="49">
        <v>86</v>
      </c>
      <c r="O42" s="49">
        <v>5</v>
      </c>
    </row>
    <row r="43" spans="6:15" ht="14.25" customHeight="1" x14ac:dyDescent="0.25">
      <c r="F43" s="125">
        <v>1534</v>
      </c>
      <c r="G43" s="49" t="str">
        <f>+VLOOKUP(F43,Participants!$A$1:$F$798,2,FALSE)</f>
        <v>Shaun Guyton jr</v>
      </c>
      <c r="H43" s="49" t="str">
        <f>+VLOOKUP(F43,Participants!$A$1:$F$798,4,FALSE)</f>
        <v>SKS</v>
      </c>
      <c r="I43" s="49" t="str">
        <f>+VLOOKUP(F43,Participants!$A$1:$F$798,5,FALSE)</f>
        <v>M</v>
      </c>
      <c r="J43" s="49">
        <f>+VLOOKUP(F43,Participants!$A$1:$F$798,3,FALSE)</f>
        <v>8</v>
      </c>
      <c r="K43" s="10" t="str">
        <f>+VLOOKUP(F43,Participants!$A$1:$G$798,7,FALSE)</f>
        <v>VARSITY BOYS</v>
      </c>
      <c r="L43" s="70">
        <f t="shared" si="1"/>
        <v>4</v>
      </c>
      <c r="M43" s="49">
        <v>5</v>
      </c>
      <c r="N43" s="49">
        <v>73</v>
      </c>
      <c r="O43" s="49">
        <v>4</v>
      </c>
    </row>
    <row r="44" spans="6:15" ht="14.25" customHeight="1" x14ac:dyDescent="0.25">
      <c r="F44" s="125">
        <v>1235</v>
      </c>
      <c r="G44" s="49" t="str">
        <f>+VLOOKUP(F44,Participants!$A$1:$F$798,2,FALSE)</f>
        <v>Jaxson Sagwitz</v>
      </c>
      <c r="H44" s="49" t="str">
        <f>+VLOOKUP(F44,Participants!$A$1:$F$798,4,FALSE)</f>
        <v>MQA</v>
      </c>
      <c r="I44" s="49" t="str">
        <f>+VLOOKUP(F44,Participants!$A$1:$F$798,5,FALSE)</f>
        <v>M</v>
      </c>
      <c r="J44" s="49">
        <f>+VLOOKUP(F44,Participants!$A$1:$F$798,3,FALSE)</f>
        <v>8</v>
      </c>
      <c r="K44" s="10" t="str">
        <f>+VLOOKUP(F44,Participants!$A$1:$G$798,7,FALSE)</f>
        <v>VARSITY BOYS</v>
      </c>
      <c r="L44" s="70">
        <f t="shared" si="1"/>
        <v>5</v>
      </c>
      <c r="M44" s="49">
        <v>4</v>
      </c>
      <c r="N44" s="49">
        <v>62</v>
      </c>
      <c r="O44" s="49">
        <v>2</v>
      </c>
    </row>
    <row r="45" spans="6:15" ht="14.25" customHeight="1" x14ac:dyDescent="0.25">
      <c r="F45" s="125">
        <v>1001</v>
      </c>
      <c r="G45" s="49" t="str">
        <f>+VLOOKUP(F45,Participants!$A$1:$F$798,2,FALSE)</f>
        <v>Rizalino Domasig</v>
      </c>
      <c r="H45" s="49" t="str">
        <f>+VLOOKUP(F45,Participants!$A$1:$F$798,4,FALSE)</f>
        <v>HFS</v>
      </c>
      <c r="I45" s="49" t="str">
        <f>+VLOOKUP(F45,Participants!$A$1:$F$798,5,FALSE)</f>
        <v>M</v>
      </c>
      <c r="J45" s="49">
        <f>+VLOOKUP(F45,Participants!$A$1:$F$798,3,FALSE)</f>
        <v>8</v>
      </c>
      <c r="K45" s="10" t="str">
        <f>+VLOOKUP(F45,Participants!$A$1:$G$798,7,FALSE)</f>
        <v>VARSITY BOYS</v>
      </c>
      <c r="L45" s="70">
        <f t="shared" si="1"/>
        <v>6</v>
      </c>
      <c r="M45" s="49">
        <v>3</v>
      </c>
      <c r="N45" s="49">
        <v>60</v>
      </c>
      <c r="O45" s="49">
        <v>6</v>
      </c>
    </row>
    <row r="46" spans="6:15" ht="14.25" customHeight="1" x14ac:dyDescent="0.25">
      <c r="F46" s="125">
        <v>1000</v>
      </c>
      <c r="G46" s="49" t="str">
        <f>+VLOOKUP(F46,Participants!$A$1:$F$798,2,FALSE)</f>
        <v>Aidan Trettel</v>
      </c>
      <c r="H46" s="49" t="str">
        <f>+VLOOKUP(F46,Participants!$A$1:$F$798,4,FALSE)</f>
        <v>HFS</v>
      </c>
      <c r="I46" s="49" t="str">
        <f>+VLOOKUP(F46,Participants!$A$1:$F$798,5,FALSE)</f>
        <v>M</v>
      </c>
      <c r="J46" s="49">
        <f>+VLOOKUP(F46,Participants!$A$1:$F$798,3,FALSE)</f>
        <v>7</v>
      </c>
      <c r="K46" s="10" t="str">
        <f>+VLOOKUP(F46,Participants!$A$1:$G$798,7,FALSE)</f>
        <v>VARSITY BOYS</v>
      </c>
      <c r="L46" s="70">
        <f t="shared" si="1"/>
        <v>7</v>
      </c>
      <c r="M46" s="49">
        <v>2</v>
      </c>
      <c r="N46" s="49">
        <v>58</v>
      </c>
      <c r="O46" s="49">
        <v>9</v>
      </c>
    </row>
    <row r="47" spans="6:15" ht="14.25" customHeight="1" x14ac:dyDescent="0.25">
      <c r="F47" s="125">
        <v>1232</v>
      </c>
      <c r="G47" s="49" t="str">
        <f>+VLOOKUP(F47,Participants!$A$1:$F$798,2,FALSE)</f>
        <v>Anderson Ziccarelli</v>
      </c>
      <c r="H47" s="49" t="str">
        <f>+VLOOKUP(F47,Participants!$A$1:$F$798,4,FALSE)</f>
        <v>MQA</v>
      </c>
      <c r="I47" s="49" t="str">
        <f>+VLOOKUP(F47,Participants!$A$1:$F$798,5,FALSE)</f>
        <v>M</v>
      </c>
      <c r="J47" s="49">
        <f>+VLOOKUP(F47,Participants!$A$1:$F$798,3,FALSE)</f>
        <v>7</v>
      </c>
      <c r="K47" s="10" t="str">
        <f>+VLOOKUP(F47,Participants!$A$1:$G$798,7,FALSE)</f>
        <v>VARSITY BOYS</v>
      </c>
      <c r="L47" s="70">
        <f t="shared" si="1"/>
        <v>8</v>
      </c>
      <c r="M47" s="49">
        <v>1</v>
      </c>
      <c r="N47" s="49">
        <v>56</v>
      </c>
      <c r="O47" s="49">
        <v>4</v>
      </c>
    </row>
    <row r="48" spans="6:15" ht="14.25" customHeight="1" x14ac:dyDescent="0.25">
      <c r="F48" s="125">
        <v>674</v>
      </c>
      <c r="G48" s="49" t="str">
        <f>+VLOOKUP(F48,Participants!$A$1:$F$798,2,FALSE)</f>
        <v>Colin Miller</v>
      </c>
      <c r="H48" s="49" t="str">
        <f>+VLOOKUP(F48,Participants!$A$1:$F$798,4,FALSE)</f>
        <v>BTA</v>
      </c>
      <c r="I48" s="49" t="str">
        <f>+VLOOKUP(F48,Participants!$A$1:$F$798,5,FALSE)</f>
        <v>M</v>
      </c>
      <c r="J48" s="49">
        <f>+VLOOKUP(F48,Participants!$A$1:$F$798,3,FALSE)</f>
        <v>8</v>
      </c>
      <c r="K48" s="10" t="str">
        <f>+VLOOKUP(F48,Participants!$A$1:$G$798,7,FALSE)</f>
        <v>VARSITY BOYS</v>
      </c>
      <c r="L48" s="70">
        <f t="shared" si="1"/>
        <v>9</v>
      </c>
      <c r="M48" s="49"/>
      <c r="N48" s="49">
        <v>55</v>
      </c>
      <c r="O48" s="49">
        <v>5</v>
      </c>
    </row>
    <row r="49" spans="6:15" ht="14.25" customHeight="1" x14ac:dyDescent="0.25">
      <c r="F49" s="49">
        <v>384</v>
      </c>
      <c r="G49" s="49" t="str">
        <f>+VLOOKUP(F49,Participants!$A$1:$F$798,2,FALSE)</f>
        <v>Judah VanVickle</v>
      </c>
      <c r="H49" s="49" t="str">
        <f>+VLOOKUP(F49,Participants!$A$1:$F$798,4,FALSE)</f>
        <v>AAP</v>
      </c>
      <c r="I49" s="49" t="str">
        <f>+VLOOKUP(F49,Participants!$A$1:$F$798,5,FALSE)</f>
        <v>M</v>
      </c>
      <c r="J49" s="49">
        <f>+VLOOKUP(F49,Participants!$A$1:$F$798,3,FALSE)</f>
        <v>7</v>
      </c>
      <c r="K49" s="10" t="str">
        <f>+VLOOKUP(F49,Participants!$A$1:$G$798,7,FALSE)</f>
        <v>VARSITY BOYS</v>
      </c>
      <c r="L49" s="70">
        <f t="shared" si="1"/>
        <v>10</v>
      </c>
      <c r="M49" s="49"/>
      <c r="N49" s="49">
        <v>49</v>
      </c>
      <c r="O49" s="49"/>
    </row>
    <row r="50" spans="6:15" ht="14.25" customHeight="1" x14ac:dyDescent="0.25">
      <c r="F50" s="125">
        <v>761</v>
      </c>
      <c r="G50" s="49" t="str">
        <f>+VLOOKUP(F50,Participants!$A$1:$F$798,2,FALSE)</f>
        <v>Masen Muscia</v>
      </c>
      <c r="H50" s="49" t="str">
        <f>+VLOOKUP(F50,Participants!$A$1:$F$798,4,FALSE)</f>
        <v>CDP</v>
      </c>
      <c r="I50" s="49" t="str">
        <f>+VLOOKUP(F50,Participants!$A$1:$F$798,5,FALSE)</f>
        <v>M</v>
      </c>
      <c r="J50" s="49">
        <f>+VLOOKUP(F50,Participants!$A$1:$F$798,3,FALSE)</f>
        <v>7</v>
      </c>
      <c r="K50" s="10" t="str">
        <f>+VLOOKUP(F50,Participants!$A$1:$G$798,7,FALSE)</f>
        <v>VARSITY BOYS</v>
      </c>
      <c r="L50" s="70">
        <f t="shared" si="1"/>
        <v>11</v>
      </c>
      <c r="M50" s="49"/>
      <c r="N50" s="49">
        <v>44</v>
      </c>
      <c r="O50" s="49">
        <v>5</v>
      </c>
    </row>
    <row r="51" spans="6:15" ht="14.25" customHeight="1" x14ac:dyDescent="0.25">
      <c r="F51" s="125">
        <v>1234</v>
      </c>
      <c r="G51" s="49" t="str">
        <f>+VLOOKUP(F51,Participants!$A$1:$F$798,2,FALSE)</f>
        <v>Ian Roberts</v>
      </c>
      <c r="H51" s="49" t="str">
        <f>+VLOOKUP(F51,Participants!$A$1:$F$798,4,FALSE)</f>
        <v>MQA</v>
      </c>
      <c r="I51" s="49" t="str">
        <f>+VLOOKUP(F51,Participants!$A$1:$F$798,5,FALSE)</f>
        <v>M</v>
      </c>
      <c r="J51" s="49">
        <f>+VLOOKUP(F51,Participants!$A$1:$F$798,3,FALSE)</f>
        <v>8</v>
      </c>
      <c r="K51" s="10" t="str">
        <f>+VLOOKUP(F51,Participants!$A$1:$G$798,7,FALSE)</f>
        <v>VARSITY BOYS</v>
      </c>
      <c r="L51" s="70">
        <f t="shared" si="1"/>
        <v>12</v>
      </c>
      <c r="M51" s="49"/>
      <c r="N51" s="49">
        <v>43</v>
      </c>
      <c r="O51" s="49">
        <v>6</v>
      </c>
    </row>
    <row r="52" spans="6:15" ht="14.25" customHeight="1" x14ac:dyDescent="0.25">
      <c r="F52" s="125">
        <v>1236</v>
      </c>
      <c r="G52" s="49" t="str">
        <f>+VLOOKUP(F52,Participants!$A$1:$F$798,2,FALSE)</f>
        <v>Max Townsend</v>
      </c>
      <c r="H52" s="49" t="str">
        <f>+VLOOKUP(F52,Participants!$A$1:$F$798,4,FALSE)</f>
        <v>MQA</v>
      </c>
      <c r="I52" s="49" t="str">
        <f>+VLOOKUP(F52,Participants!$A$1:$F$798,5,FALSE)</f>
        <v>M</v>
      </c>
      <c r="J52" s="49">
        <f>+VLOOKUP(F52,Participants!$A$1:$F$798,3,FALSE)</f>
        <v>8</v>
      </c>
      <c r="K52" s="10" t="str">
        <f>+VLOOKUP(F52,Participants!$A$1:$G$798,7,FALSE)</f>
        <v>VARSITY BOYS</v>
      </c>
      <c r="L52" s="70">
        <f t="shared" si="1"/>
        <v>13</v>
      </c>
      <c r="M52" s="49"/>
      <c r="N52" s="49">
        <v>40</v>
      </c>
      <c r="O52" s="49">
        <v>9</v>
      </c>
    </row>
    <row r="53" spans="6:15" ht="14.25" customHeight="1" x14ac:dyDescent="0.25">
      <c r="F53" s="125">
        <v>802</v>
      </c>
      <c r="G53" s="49" t="str">
        <f>+VLOOKUP(F53,Participants!$A$1:$F$798,2,FALSE)</f>
        <v>Malachi McCoy</v>
      </c>
      <c r="H53" s="49" t="str">
        <f>+VLOOKUP(F53,Participants!$A$1:$F$798,4,FALSE)</f>
        <v>DMA</v>
      </c>
      <c r="I53" s="49" t="str">
        <f>+VLOOKUP(F53,Participants!$A$1:$F$798,5,FALSE)</f>
        <v>M</v>
      </c>
      <c r="J53" s="49">
        <f>+VLOOKUP(F53,Participants!$A$1:$F$798,3,FALSE)</f>
        <v>7</v>
      </c>
      <c r="K53" s="10" t="str">
        <f>+VLOOKUP(F53,Participants!$A$1:$G$798,7,FALSE)</f>
        <v>VARSITY BOYS</v>
      </c>
      <c r="L53" s="70">
        <f t="shared" si="1"/>
        <v>14</v>
      </c>
      <c r="M53" s="49"/>
      <c r="N53" s="49">
        <v>30</v>
      </c>
      <c r="O53" s="49">
        <v>5</v>
      </c>
    </row>
    <row r="54" spans="6:15" ht="14.25" customHeight="1" x14ac:dyDescent="0.25">
      <c r="F54" s="125">
        <v>1687</v>
      </c>
      <c r="G54" s="49" t="str">
        <f>+VLOOKUP(F54,Participants!$A$1:$F$798,2,FALSE)</f>
        <v>Dylan Sparacino</v>
      </c>
      <c r="H54" s="49" t="str">
        <f>+VLOOKUP(F54,Participants!$A$1:$F$798,4,FALSE)</f>
        <v>STG</v>
      </c>
      <c r="I54" s="49" t="str">
        <f>+VLOOKUP(F54,Participants!$A$1:$F$798,5,FALSE)</f>
        <v>M</v>
      </c>
      <c r="J54" s="49">
        <f>+VLOOKUP(F54,Participants!$A$1:$F$798,3,FALSE)</f>
        <v>7</v>
      </c>
      <c r="K54" s="10" t="str">
        <f>+VLOOKUP(F54,Participants!$A$1:$G$798,7,FALSE)</f>
        <v>VARSITY BOYS</v>
      </c>
      <c r="L54" s="70">
        <f t="shared" si="1"/>
        <v>15</v>
      </c>
      <c r="M54" s="49"/>
      <c r="N54" s="49">
        <v>29</v>
      </c>
      <c r="O54" s="49">
        <v>11</v>
      </c>
    </row>
    <row r="55" spans="6:15" ht="14.25" customHeight="1" x14ac:dyDescent="0.25">
      <c r="F55" s="125"/>
      <c r="G55" s="49"/>
      <c r="H55" s="49"/>
      <c r="I55" s="49"/>
      <c r="J55" s="49"/>
      <c r="K55" s="10"/>
      <c r="L55" s="70"/>
      <c r="M55" s="49"/>
      <c r="N55" s="49"/>
      <c r="O55" s="49"/>
    </row>
    <row r="56" spans="6:15" ht="14.25" customHeight="1" x14ac:dyDescent="0.25">
      <c r="F56" s="125">
        <v>1156</v>
      </c>
      <c r="G56" s="49" t="str">
        <f>+VLOOKUP(F56,Participants!$A$1:$F$798,2,FALSE)</f>
        <v>Melanie Tomko</v>
      </c>
      <c r="H56" s="49" t="str">
        <f>+VLOOKUP(F56,Participants!$A$1:$F$798,4,FALSE)</f>
        <v>MOS</v>
      </c>
      <c r="I56" s="49" t="str">
        <f>+VLOOKUP(F56,Participants!$A$1:$F$798,5,FALSE)</f>
        <v>F</v>
      </c>
      <c r="J56" s="49">
        <f>+VLOOKUP(F56,Participants!$A$1:$F$798,3,FALSE)</f>
        <v>8</v>
      </c>
      <c r="K56" s="10" t="str">
        <f>+VLOOKUP(F56,Participants!$A$1:$G$798,7,FALSE)</f>
        <v>VARSITY GIRLS</v>
      </c>
      <c r="L56" s="70">
        <v>1</v>
      </c>
      <c r="M56" s="49">
        <v>10</v>
      </c>
      <c r="N56" s="49">
        <v>70</v>
      </c>
      <c r="O56" s="49">
        <v>3</v>
      </c>
    </row>
    <row r="57" spans="6:15" ht="14.25" customHeight="1" x14ac:dyDescent="0.25">
      <c r="F57" s="125">
        <v>680</v>
      </c>
      <c r="G57" s="49" t="str">
        <f>+VLOOKUP(F57,Participants!$A$1:$F$798,2,FALSE)</f>
        <v>Cayden Ferguson</v>
      </c>
      <c r="H57" s="49" t="str">
        <f>+VLOOKUP(F57,Participants!$A$1:$F$798,4,FALSE)</f>
        <v>BTA</v>
      </c>
      <c r="I57" s="49" t="str">
        <f>+VLOOKUP(F57,Participants!$A$1:$F$798,5,FALSE)</f>
        <v>F</v>
      </c>
      <c r="J57" s="49">
        <f>+VLOOKUP(F57,Participants!$A$1:$F$798,3,FALSE)</f>
        <v>8</v>
      </c>
      <c r="K57" s="10" t="str">
        <f>+VLOOKUP(F57,Participants!$A$1:$G$798,7,FALSE)</f>
        <v>VARSITY GIRLS</v>
      </c>
      <c r="L57" s="120">
        <f>L56+1</f>
        <v>2</v>
      </c>
      <c r="M57" s="49">
        <v>8</v>
      </c>
      <c r="N57" s="49">
        <v>64</v>
      </c>
      <c r="O57" s="49">
        <v>10</v>
      </c>
    </row>
    <row r="58" spans="6:15" ht="14.25" customHeight="1" x14ac:dyDescent="0.25">
      <c r="F58" s="125">
        <v>1539</v>
      </c>
      <c r="G58" s="49" t="str">
        <f>+VLOOKUP(F58,Participants!$A$1:$F$798,2,FALSE)</f>
        <v>Olivia Colangelo</v>
      </c>
      <c r="H58" s="49" t="str">
        <f>+VLOOKUP(F58,Participants!$A$1:$F$798,4,FALSE)</f>
        <v>SKS</v>
      </c>
      <c r="I58" s="49" t="str">
        <f>+VLOOKUP(F58,Participants!$A$1:$F$798,5,FALSE)</f>
        <v>F</v>
      </c>
      <c r="J58" s="49">
        <f>+VLOOKUP(F58,Participants!$A$1:$F$798,3,FALSE)</f>
        <v>7</v>
      </c>
      <c r="K58" s="10" t="str">
        <f>+VLOOKUP(F58,Participants!$A$1:$G$798,7,FALSE)</f>
        <v>VARSITY GIRLS</v>
      </c>
      <c r="L58" s="120">
        <f t="shared" ref="L58:L72" si="2">L57+1</f>
        <v>3</v>
      </c>
      <c r="M58" s="49">
        <v>6</v>
      </c>
      <c r="N58" s="49">
        <v>55</v>
      </c>
      <c r="O58" s="49">
        <v>9</v>
      </c>
    </row>
    <row r="59" spans="6:15" ht="14.25" customHeight="1" x14ac:dyDescent="0.25">
      <c r="F59" s="125">
        <v>398</v>
      </c>
      <c r="G59" s="49" t="str">
        <f>+VLOOKUP(F59,Participants!$A$1:$F$798,2,FALSE)</f>
        <v>Rachel Sauber</v>
      </c>
      <c r="H59" s="49" t="str">
        <f>+VLOOKUP(F59,Participants!$A$1:$F$798,4,FALSE)</f>
        <v>AAP</v>
      </c>
      <c r="I59" s="49" t="str">
        <f>+VLOOKUP(F59,Participants!$A$1:$F$798,5,FALSE)</f>
        <v>F</v>
      </c>
      <c r="J59" s="49">
        <f>+VLOOKUP(F59,Participants!$A$1:$F$798,3,FALSE)</f>
        <v>7</v>
      </c>
      <c r="K59" s="10" t="str">
        <f>+VLOOKUP(F59,Participants!$A$1:$G$798,7,FALSE)</f>
        <v>VARSITY GIRLS</v>
      </c>
      <c r="L59" s="120">
        <f t="shared" si="2"/>
        <v>4</v>
      </c>
      <c r="M59" s="49">
        <v>5</v>
      </c>
      <c r="N59" s="49">
        <v>55</v>
      </c>
      <c r="O59" s="49">
        <v>4</v>
      </c>
    </row>
    <row r="60" spans="6:15" ht="14.25" customHeight="1" x14ac:dyDescent="0.25">
      <c r="F60" s="125">
        <v>807</v>
      </c>
      <c r="G60" s="49" t="str">
        <f>+VLOOKUP(F60,Participants!$A$1:$F$798,2,FALSE)</f>
        <v>Katie Kessler</v>
      </c>
      <c r="H60" s="49" t="str">
        <f>+VLOOKUP(F60,Participants!$A$1:$F$798,4,FALSE)</f>
        <v>DMA</v>
      </c>
      <c r="I60" s="49" t="str">
        <f>+VLOOKUP(F60,Participants!$A$1:$F$798,5,FALSE)</f>
        <v>F</v>
      </c>
      <c r="J60" s="49">
        <f>+VLOOKUP(F60,Participants!$A$1:$F$798,3,FALSE)</f>
        <v>7</v>
      </c>
      <c r="K60" s="10" t="str">
        <f>+VLOOKUP(F60,Participants!$A$1:$G$798,7,FALSE)</f>
        <v>VARSITY GIRLS</v>
      </c>
      <c r="L60" s="120">
        <f t="shared" si="2"/>
        <v>5</v>
      </c>
      <c r="M60" s="49">
        <v>4</v>
      </c>
      <c r="N60" s="49">
        <v>54</v>
      </c>
      <c r="O60" s="49">
        <v>2</v>
      </c>
    </row>
    <row r="61" spans="6:15" ht="14.25" customHeight="1" x14ac:dyDescent="0.25">
      <c r="F61" s="125">
        <v>767</v>
      </c>
      <c r="G61" s="49" t="str">
        <f>+VLOOKUP(F61,Participants!$A$1:$F$798,2,FALSE)</f>
        <v>Emma Tavella</v>
      </c>
      <c r="H61" s="49" t="str">
        <f>+VLOOKUP(F61,Participants!$A$1:$F$798,4,FALSE)</f>
        <v>CDP</v>
      </c>
      <c r="I61" s="49" t="str">
        <f>+VLOOKUP(F61,Participants!$A$1:$F$798,5,FALSE)</f>
        <v>F</v>
      </c>
      <c r="J61" s="49">
        <f>+VLOOKUP(F61,Participants!$A$1:$F$798,3,FALSE)</f>
        <v>7</v>
      </c>
      <c r="K61" s="10" t="str">
        <f>+VLOOKUP(F61,Participants!$A$1:$G$798,7,FALSE)</f>
        <v>VARSITY GIRLS</v>
      </c>
      <c r="L61" s="120">
        <f t="shared" si="2"/>
        <v>6</v>
      </c>
      <c r="M61" s="49">
        <v>3</v>
      </c>
      <c r="N61" s="49">
        <v>50</v>
      </c>
      <c r="O61" s="49">
        <v>5</v>
      </c>
    </row>
    <row r="62" spans="6:15" ht="14.25" customHeight="1" x14ac:dyDescent="0.25">
      <c r="F62" s="125">
        <v>816</v>
      </c>
      <c r="G62" s="49" t="str">
        <f>+VLOOKUP(F62,Participants!$A$1:$F$798,2,FALSE)</f>
        <v>Livi Dagit</v>
      </c>
      <c r="H62" s="49" t="str">
        <f>+VLOOKUP(F62,Participants!$A$1:$F$798,4,FALSE)</f>
        <v>DMA</v>
      </c>
      <c r="I62" s="49" t="str">
        <f>+VLOOKUP(F62,Participants!$A$1:$F$798,5,FALSE)</f>
        <v>F</v>
      </c>
      <c r="J62" s="49">
        <f>+VLOOKUP(F62,Participants!$A$1:$F$798,3,FALSE)</f>
        <v>7</v>
      </c>
      <c r="K62" s="10" t="str">
        <f>+VLOOKUP(F62,Participants!$A$1:$G$798,7,FALSE)</f>
        <v>VARSITY GIRLS</v>
      </c>
      <c r="L62" s="120">
        <f t="shared" si="2"/>
        <v>7</v>
      </c>
      <c r="M62" s="49">
        <v>2</v>
      </c>
      <c r="N62" s="49">
        <v>44</v>
      </c>
      <c r="O62" s="49">
        <v>1</v>
      </c>
    </row>
    <row r="63" spans="6:15" ht="14.25" customHeight="1" x14ac:dyDescent="0.25">
      <c r="F63" s="125">
        <v>768</v>
      </c>
      <c r="G63" s="49" t="str">
        <f>+VLOOKUP(F63,Participants!$A$1:$F$798,2,FALSE)</f>
        <v>Maya Craighead</v>
      </c>
      <c r="H63" s="49" t="str">
        <f>+VLOOKUP(F63,Participants!$A$1:$F$798,4,FALSE)</f>
        <v>CDP</v>
      </c>
      <c r="I63" s="49" t="str">
        <f>+VLOOKUP(F63,Participants!$A$1:$F$798,5,FALSE)</f>
        <v>F</v>
      </c>
      <c r="J63" s="49">
        <f>+VLOOKUP(F63,Participants!$A$1:$F$798,3,FALSE)</f>
        <v>7</v>
      </c>
      <c r="K63" s="10" t="str">
        <f>+VLOOKUP(F63,Participants!$A$1:$G$798,7,FALSE)</f>
        <v>VARSITY GIRLS</v>
      </c>
      <c r="L63" s="120">
        <f t="shared" si="2"/>
        <v>8</v>
      </c>
      <c r="M63" s="49">
        <v>1</v>
      </c>
      <c r="N63" s="49">
        <v>44</v>
      </c>
      <c r="O63" s="49"/>
    </row>
    <row r="64" spans="6:15" ht="14.25" customHeight="1" x14ac:dyDescent="0.25">
      <c r="F64" s="125">
        <v>401</v>
      </c>
      <c r="G64" s="49" t="str">
        <f>+VLOOKUP(F64,Participants!$A$1:$F$798,2,FALSE)</f>
        <v>Elizabeth Austin</v>
      </c>
      <c r="H64" s="49" t="str">
        <f>+VLOOKUP(F64,Participants!$A$1:$F$798,4,FALSE)</f>
        <v>AAP</v>
      </c>
      <c r="I64" s="49" t="str">
        <f>+VLOOKUP(F64,Participants!$A$1:$F$798,5,FALSE)</f>
        <v>F</v>
      </c>
      <c r="J64" s="49">
        <f>+VLOOKUP(F64,Participants!$A$1:$F$798,3,FALSE)</f>
        <v>8</v>
      </c>
      <c r="K64" s="10" t="str">
        <f>+VLOOKUP(F64,Participants!$A$1:$G$798,7,FALSE)</f>
        <v>VARSITY GIRLS</v>
      </c>
      <c r="L64" s="120">
        <f t="shared" si="2"/>
        <v>9</v>
      </c>
      <c r="M64" s="49"/>
      <c r="N64" s="49">
        <v>43</v>
      </c>
      <c r="O64" s="49">
        <v>1</v>
      </c>
    </row>
    <row r="65" spans="1:26" ht="14.25" customHeight="1" x14ac:dyDescent="0.25">
      <c r="F65" s="125">
        <v>1691</v>
      </c>
      <c r="G65" s="49" t="str">
        <f>+VLOOKUP(F65,Participants!$A$1:$F$798,2,FALSE)</f>
        <v>Olivia Clauss</v>
      </c>
      <c r="H65" s="49" t="str">
        <f>+VLOOKUP(F65,Participants!$A$1:$F$798,4,FALSE)</f>
        <v>STG</v>
      </c>
      <c r="I65" s="49" t="str">
        <f>+VLOOKUP(F65,Participants!$A$1:$F$798,5,FALSE)</f>
        <v>F</v>
      </c>
      <c r="J65" s="49">
        <f>+VLOOKUP(F65,Participants!$A$1:$F$798,3,FALSE)</f>
        <v>8</v>
      </c>
      <c r="K65" s="10" t="str">
        <f>+VLOOKUP(F65,Participants!$A$1:$G$798,7,FALSE)</f>
        <v>VARSITY GIRLS</v>
      </c>
      <c r="L65" s="120">
        <f t="shared" si="2"/>
        <v>10</v>
      </c>
      <c r="M65" s="49"/>
      <c r="N65" s="49">
        <v>39</v>
      </c>
      <c r="O65" s="49">
        <v>2</v>
      </c>
    </row>
    <row r="66" spans="1:26" ht="14.25" customHeight="1" x14ac:dyDescent="0.25">
      <c r="F66" s="125">
        <v>772</v>
      </c>
      <c r="G66" s="49" t="str">
        <f>+VLOOKUP(F66,Participants!$A$1:$F$798,2,FALSE)</f>
        <v>Rhodora Redd</v>
      </c>
      <c r="H66" s="49" t="str">
        <f>+VLOOKUP(F66,Participants!$A$1:$F$798,4,FALSE)</f>
        <v>CDP</v>
      </c>
      <c r="I66" s="49" t="str">
        <f>+VLOOKUP(F66,Participants!$A$1:$F$798,5,FALSE)</f>
        <v>F</v>
      </c>
      <c r="J66" s="49">
        <f>+VLOOKUP(F66,Participants!$A$1:$F$798,3,FALSE)</f>
        <v>8</v>
      </c>
      <c r="K66" s="10" t="str">
        <f>+VLOOKUP(F66,Participants!$A$1:$G$798,7,FALSE)</f>
        <v>VARSITY GIRLS</v>
      </c>
      <c r="L66" s="120">
        <f t="shared" si="2"/>
        <v>11</v>
      </c>
      <c r="M66" s="49"/>
      <c r="N66" s="49">
        <v>38</v>
      </c>
      <c r="O66" s="49"/>
    </row>
    <row r="67" spans="1:26" ht="14.25" customHeight="1" x14ac:dyDescent="0.25">
      <c r="F67" s="49">
        <v>390</v>
      </c>
      <c r="G67" s="49" t="str">
        <f>+VLOOKUP(F67,Participants!$A$1:$F$798,2,FALSE)</f>
        <v>Madison Abbett</v>
      </c>
      <c r="H67" s="49" t="str">
        <f>+VLOOKUP(F67,Participants!$A$1:$F$798,4,FALSE)</f>
        <v>AAP</v>
      </c>
      <c r="I67" s="49" t="str">
        <f>+VLOOKUP(F67,Participants!$A$1:$F$798,5,FALSE)</f>
        <v>F</v>
      </c>
      <c r="J67" s="49">
        <f>+VLOOKUP(F67,Participants!$A$1:$F$798,3,FALSE)</f>
        <v>7</v>
      </c>
      <c r="K67" s="10" t="str">
        <f>+VLOOKUP(F67,Participants!$A$1:$G$798,7,FALSE)</f>
        <v>VARSITY GIRLS</v>
      </c>
      <c r="L67" s="120">
        <f t="shared" si="2"/>
        <v>12</v>
      </c>
      <c r="M67" s="49"/>
      <c r="N67" s="49">
        <v>37</v>
      </c>
      <c r="O67" s="49">
        <v>4</v>
      </c>
    </row>
    <row r="68" spans="1:26" ht="14.25" customHeight="1" x14ac:dyDescent="0.25">
      <c r="F68" s="125">
        <v>1688</v>
      </c>
      <c r="G68" s="49" t="str">
        <f>+VLOOKUP(F68,Participants!$A$1:$F$798,2,FALSE)</f>
        <v>Chloe Boosel</v>
      </c>
      <c r="H68" s="49" t="str">
        <f>+VLOOKUP(F68,Participants!$A$1:$F$798,4,FALSE)</f>
        <v>STG</v>
      </c>
      <c r="I68" s="49" t="str">
        <f>+VLOOKUP(F68,Participants!$A$1:$F$798,5,FALSE)</f>
        <v>F</v>
      </c>
      <c r="J68" s="49">
        <f>+VLOOKUP(F68,Participants!$A$1:$F$798,3,FALSE)</f>
        <v>7</v>
      </c>
      <c r="K68" s="10" t="str">
        <f>+VLOOKUP(F68,Participants!$A$1:$G$798,7,FALSE)</f>
        <v>VARSITY GIRLS</v>
      </c>
      <c r="L68" s="120">
        <f t="shared" si="2"/>
        <v>13</v>
      </c>
      <c r="M68" s="49"/>
      <c r="N68" s="49">
        <v>37</v>
      </c>
      <c r="O68" s="49">
        <v>4</v>
      </c>
    </row>
    <row r="69" spans="1:26" ht="14.25" customHeight="1" x14ac:dyDescent="0.25">
      <c r="F69" s="125">
        <v>1002</v>
      </c>
      <c r="G69" s="49" t="str">
        <f>+VLOOKUP(F69,Participants!$A$1:$F$798,2,FALSE)</f>
        <v>Ava Santora</v>
      </c>
      <c r="H69" s="49" t="str">
        <f>+VLOOKUP(F69,Participants!$A$1:$F$798,4,FALSE)</f>
        <v>HFS</v>
      </c>
      <c r="I69" s="49" t="str">
        <f>+VLOOKUP(F69,Participants!$A$1:$F$798,5,FALSE)</f>
        <v>F</v>
      </c>
      <c r="J69" s="49">
        <f>+VLOOKUP(F69,Participants!$A$1:$F$798,3,FALSE)</f>
        <v>7</v>
      </c>
      <c r="K69" s="10" t="str">
        <f>+VLOOKUP(F69,Participants!$A$1:$G$798,7,FALSE)</f>
        <v>VARSITY GIRLS</v>
      </c>
      <c r="L69" s="120">
        <f t="shared" si="2"/>
        <v>14</v>
      </c>
      <c r="M69" s="49"/>
      <c r="N69" s="49">
        <v>31</v>
      </c>
      <c r="O69" s="49">
        <v>6</v>
      </c>
    </row>
    <row r="70" spans="1:26" ht="14.25" customHeight="1" x14ac:dyDescent="0.25">
      <c r="F70" s="49">
        <v>395</v>
      </c>
      <c r="G70" s="49" t="str">
        <f>+VLOOKUP(F70,Participants!$A$1:$F$798,2,FALSE)</f>
        <v>Annabel Pellathy</v>
      </c>
      <c r="H70" s="49" t="str">
        <f>+VLOOKUP(F70,Participants!$A$1:$F$798,4,FALSE)</f>
        <v>AAP</v>
      </c>
      <c r="I70" s="49" t="str">
        <f>+VLOOKUP(F70,Participants!$A$1:$F$798,5,FALSE)</f>
        <v>F</v>
      </c>
      <c r="J70" s="49">
        <f>+VLOOKUP(F70,Participants!$A$1:$F$798,3,FALSE)</f>
        <v>7</v>
      </c>
      <c r="K70" s="10" t="str">
        <f>+VLOOKUP(F70,Participants!$A$1:$G$798,7,FALSE)</f>
        <v>VARSITY GIRLS</v>
      </c>
      <c r="L70" s="120">
        <f t="shared" si="2"/>
        <v>15</v>
      </c>
      <c r="M70" s="49"/>
      <c r="N70" s="49">
        <v>29</v>
      </c>
      <c r="O70" s="49">
        <v>7</v>
      </c>
    </row>
    <row r="71" spans="1:26" ht="14.25" customHeight="1" x14ac:dyDescent="0.25">
      <c r="F71" s="125">
        <v>769</v>
      </c>
      <c r="G71" s="49" t="str">
        <f>+VLOOKUP(F71,Participants!$A$1:$F$798,2,FALSE)</f>
        <v>Rainey Redd</v>
      </c>
      <c r="H71" s="49" t="str">
        <f>+VLOOKUP(F71,Participants!$A$1:$F$798,4,FALSE)</f>
        <v>CDP</v>
      </c>
      <c r="I71" s="49" t="str">
        <f>+VLOOKUP(F71,Participants!$A$1:$F$798,5,FALSE)</f>
        <v>F</v>
      </c>
      <c r="J71" s="49">
        <f>+VLOOKUP(F71,Participants!$A$1:$F$798,3,FALSE)</f>
        <v>7</v>
      </c>
      <c r="K71" s="10" t="str">
        <f>+VLOOKUP(F71,Participants!$A$1:$G$798,7,FALSE)</f>
        <v>VARSITY GIRLS</v>
      </c>
      <c r="L71" s="120">
        <f t="shared" si="2"/>
        <v>16</v>
      </c>
      <c r="M71" s="49"/>
      <c r="N71" s="49">
        <v>28</v>
      </c>
      <c r="O71" s="49">
        <v>4</v>
      </c>
    </row>
    <row r="72" spans="1:26" ht="14.25" customHeight="1" x14ac:dyDescent="0.25">
      <c r="F72" s="125">
        <v>765</v>
      </c>
      <c r="G72" s="49" t="str">
        <f>+VLOOKUP(F72,Participants!$A$1:$F$798,2,FALSE)</f>
        <v>Amelia LoPresti</v>
      </c>
      <c r="H72" s="49" t="str">
        <f>+VLOOKUP(F72,Participants!$A$1:$F$798,4,FALSE)</f>
        <v>CDP</v>
      </c>
      <c r="I72" s="49" t="str">
        <f>+VLOOKUP(F72,Participants!$A$1:$F$798,5,FALSE)</f>
        <v>F</v>
      </c>
      <c r="J72" s="49">
        <f>+VLOOKUP(F72,Participants!$A$1:$F$798,3,FALSE)</f>
        <v>7</v>
      </c>
      <c r="K72" s="10" t="str">
        <f>+VLOOKUP(F72,Participants!$A$1:$G$798,7,FALSE)</f>
        <v>VARSITY GIRLS</v>
      </c>
      <c r="L72" s="120">
        <f t="shared" si="2"/>
        <v>17</v>
      </c>
      <c r="M72" s="49"/>
      <c r="N72" s="49">
        <v>26</v>
      </c>
      <c r="O72" s="49">
        <v>9</v>
      </c>
    </row>
    <row r="73" spans="1:26" ht="14.25" customHeight="1" x14ac:dyDescent="0.25">
      <c r="A73" s="37"/>
      <c r="B73" s="86"/>
      <c r="C73" s="86"/>
      <c r="D73" s="37"/>
      <c r="E73" s="37"/>
      <c r="F73" s="29"/>
      <c r="N73" s="29"/>
      <c r="O73" s="29"/>
    </row>
    <row r="74" spans="1:26" ht="14.25" customHeight="1" x14ac:dyDescent="0.25">
      <c r="N74" s="29"/>
      <c r="O74" s="29"/>
    </row>
    <row r="75" spans="1:26" ht="14.25" customHeight="1" x14ac:dyDescent="0.25">
      <c r="B75" s="38" t="s">
        <v>61</v>
      </c>
      <c r="C75" s="38" t="s">
        <v>23</v>
      </c>
      <c r="D75" s="38" t="s">
        <v>14</v>
      </c>
      <c r="E75" s="38" t="s">
        <v>21</v>
      </c>
      <c r="F75" s="38" t="s">
        <v>16</v>
      </c>
      <c r="G75" s="38" t="s">
        <v>30</v>
      </c>
      <c r="H75" s="38" t="s">
        <v>25</v>
      </c>
      <c r="I75" s="38" t="s">
        <v>257</v>
      </c>
      <c r="J75" s="38" t="s">
        <v>229</v>
      </c>
      <c r="K75" s="38" t="s">
        <v>36</v>
      </c>
      <c r="L75" s="38" t="s">
        <v>41</v>
      </c>
      <c r="M75" s="38" t="s">
        <v>63</v>
      </c>
      <c r="N75" s="38" t="s">
        <v>47</v>
      </c>
      <c r="O75" s="38" t="s">
        <v>55</v>
      </c>
      <c r="P75" s="38" t="s">
        <v>72</v>
      </c>
      <c r="Q75" s="38" t="s">
        <v>66</v>
      </c>
      <c r="R75" s="38" t="s">
        <v>347</v>
      </c>
      <c r="S75" s="38" t="s">
        <v>75</v>
      </c>
      <c r="T75" s="38" t="s">
        <v>78</v>
      </c>
      <c r="U75" s="38" t="s">
        <v>445</v>
      </c>
      <c r="V75" s="38" t="s">
        <v>653</v>
      </c>
      <c r="W75" s="38" t="s">
        <v>654</v>
      </c>
      <c r="X75" s="38" t="s">
        <v>588</v>
      </c>
      <c r="Y75" s="38" t="s">
        <v>50</v>
      </c>
      <c r="Z75" s="39" t="s">
        <v>655</v>
      </c>
    </row>
    <row r="76" spans="1:26" ht="14.25" customHeight="1" x14ac:dyDescent="0.25">
      <c r="A76" s="7" t="s">
        <v>57</v>
      </c>
      <c r="B76" s="7">
        <f t="shared" ref="B76:K79" si="3">+SUMIFS($M$2:$M$72,$K$2:$K$72,$A76,$H$2:$H$72,B$75)</f>
        <v>0</v>
      </c>
      <c r="C76" s="7">
        <f t="shared" si="3"/>
        <v>0</v>
      </c>
      <c r="D76" s="7">
        <f t="shared" si="3"/>
        <v>0</v>
      </c>
      <c r="E76" s="7">
        <f t="shared" si="3"/>
        <v>0</v>
      </c>
      <c r="F76" s="29">
        <f t="shared" si="3"/>
        <v>0</v>
      </c>
      <c r="G76" s="7">
        <f t="shared" si="3"/>
        <v>0</v>
      </c>
      <c r="H76" s="7">
        <f t="shared" si="3"/>
        <v>13</v>
      </c>
      <c r="I76" s="7">
        <f t="shared" si="3"/>
        <v>3</v>
      </c>
      <c r="J76" s="7">
        <f t="shared" si="3"/>
        <v>17</v>
      </c>
      <c r="K76" s="7">
        <f t="shared" si="3"/>
        <v>0</v>
      </c>
      <c r="L76" s="7">
        <f t="shared" ref="L76:Y79" si="4">+SUMIFS($M$2:$M$72,$K$2:$K$72,$A76,$H$2:$H$72,L$75)</f>
        <v>0</v>
      </c>
      <c r="M76" s="7">
        <f t="shared" si="4"/>
        <v>0</v>
      </c>
      <c r="N76" s="29">
        <f t="shared" si="4"/>
        <v>0</v>
      </c>
      <c r="O76" s="29">
        <f t="shared" si="4"/>
        <v>0</v>
      </c>
      <c r="P76" s="7">
        <f t="shared" si="4"/>
        <v>2</v>
      </c>
      <c r="Q76" s="7">
        <f t="shared" si="4"/>
        <v>0</v>
      </c>
      <c r="R76" s="7">
        <f t="shared" si="4"/>
        <v>0</v>
      </c>
      <c r="S76" s="7">
        <f t="shared" si="4"/>
        <v>0</v>
      </c>
      <c r="T76" s="7">
        <f t="shared" si="4"/>
        <v>0</v>
      </c>
      <c r="U76" s="7">
        <f t="shared" si="4"/>
        <v>4</v>
      </c>
      <c r="V76" s="7">
        <f t="shared" si="4"/>
        <v>0</v>
      </c>
      <c r="W76" s="7">
        <f t="shared" si="4"/>
        <v>0</v>
      </c>
      <c r="X76" s="7">
        <f t="shared" si="4"/>
        <v>0</v>
      </c>
      <c r="Y76" s="7">
        <f t="shared" si="4"/>
        <v>0</v>
      </c>
      <c r="Z76" s="7">
        <f>SUM(B76:Y76)</f>
        <v>39</v>
      </c>
    </row>
    <row r="77" spans="1:26" ht="14.25" customHeight="1" x14ac:dyDescent="0.25">
      <c r="A77" s="7" t="s">
        <v>53</v>
      </c>
      <c r="B77" s="7">
        <f t="shared" si="3"/>
        <v>0</v>
      </c>
      <c r="C77" s="7">
        <f t="shared" si="3"/>
        <v>0</v>
      </c>
      <c r="D77" s="7">
        <f t="shared" si="3"/>
        <v>0</v>
      </c>
      <c r="E77" s="7">
        <f t="shared" si="3"/>
        <v>0</v>
      </c>
      <c r="F77" s="29">
        <f t="shared" si="3"/>
        <v>0</v>
      </c>
      <c r="G77" s="7">
        <f t="shared" si="3"/>
        <v>0</v>
      </c>
      <c r="H77" s="7">
        <f t="shared" si="3"/>
        <v>10</v>
      </c>
      <c r="I77" s="7">
        <f t="shared" si="3"/>
        <v>0</v>
      </c>
      <c r="J77" s="7">
        <f t="shared" si="3"/>
        <v>7</v>
      </c>
      <c r="K77" s="7">
        <f t="shared" si="3"/>
        <v>0</v>
      </c>
      <c r="L77" s="7">
        <f t="shared" si="4"/>
        <v>0</v>
      </c>
      <c r="M77" s="7">
        <f t="shared" si="4"/>
        <v>0</v>
      </c>
      <c r="N77" s="29">
        <f t="shared" si="4"/>
        <v>0</v>
      </c>
      <c r="O77" s="29">
        <f t="shared" si="4"/>
        <v>0</v>
      </c>
      <c r="P77" s="7">
        <f t="shared" si="4"/>
        <v>4</v>
      </c>
      <c r="Q77" s="7">
        <f t="shared" si="4"/>
        <v>0</v>
      </c>
      <c r="R77" s="7">
        <f t="shared" si="4"/>
        <v>0</v>
      </c>
      <c r="S77" s="7">
        <f t="shared" si="4"/>
        <v>0</v>
      </c>
      <c r="T77" s="7">
        <f t="shared" si="4"/>
        <v>0</v>
      </c>
      <c r="U77" s="7">
        <f t="shared" si="4"/>
        <v>18</v>
      </c>
      <c r="V77" s="7">
        <f t="shared" si="4"/>
        <v>0</v>
      </c>
      <c r="W77" s="7">
        <f t="shared" si="4"/>
        <v>0</v>
      </c>
      <c r="X77" s="7">
        <f t="shared" si="4"/>
        <v>0</v>
      </c>
      <c r="Y77" s="7">
        <f t="shared" si="4"/>
        <v>0</v>
      </c>
      <c r="Z77" s="7">
        <f t="shared" ref="Z77:Z79" si="5">SUM(B77:Y77)</f>
        <v>39</v>
      </c>
    </row>
    <row r="78" spans="1:26" ht="14.25" customHeight="1" x14ac:dyDescent="0.25">
      <c r="A78" s="7" t="s">
        <v>149</v>
      </c>
      <c r="B78" s="7">
        <f t="shared" si="3"/>
        <v>5</v>
      </c>
      <c r="C78" s="7">
        <f t="shared" si="3"/>
        <v>0</v>
      </c>
      <c r="D78" s="7">
        <f t="shared" si="3"/>
        <v>0</v>
      </c>
      <c r="E78" s="7">
        <f t="shared" si="3"/>
        <v>0</v>
      </c>
      <c r="F78" s="29">
        <f t="shared" si="3"/>
        <v>0</v>
      </c>
      <c r="G78" s="7">
        <f t="shared" si="3"/>
        <v>8</v>
      </c>
      <c r="H78" s="7">
        <f t="shared" si="3"/>
        <v>0</v>
      </c>
      <c r="I78" s="7">
        <f t="shared" si="3"/>
        <v>4</v>
      </c>
      <c r="J78" s="7">
        <f t="shared" si="3"/>
        <v>0</v>
      </c>
      <c r="K78" s="7">
        <f t="shared" si="3"/>
        <v>6</v>
      </c>
      <c r="L78" s="7">
        <f t="shared" si="4"/>
        <v>0</v>
      </c>
      <c r="M78" s="7">
        <f t="shared" si="4"/>
        <v>0</v>
      </c>
      <c r="N78" s="29">
        <f t="shared" si="4"/>
        <v>0</v>
      </c>
      <c r="O78" s="29">
        <f t="shared" si="4"/>
        <v>0</v>
      </c>
      <c r="P78" s="7">
        <f t="shared" si="4"/>
        <v>0</v>
      </c>
      <c r="Q78" s="7">
        <f t="shared" si="4"/>
        <v>0</v>
      </c>
      <c r="R78" s="7">
        <f t="shared" si="4"/>
        <v>10</v>
      </c>
      <c r="S78" s="7">
        <f t="shared" si="4"/>
        <v>0</v>
      </c>
      <c r="T78" s="7">
        <f t="shared" si="4"/>
        <v>0</v>
      </c>
      <c r="U78" s="7">
        <f t="shared" si="4"/>
        <v>6</v>
      </c>
      <c r="V78" s="7">
        <f t="shared" si="4"/>
        <v>0</v>
      </c>
      <c r="W78" s="7">
        <f t="shared" si="4"/>
        <v>0</v>
      </c>
      <c r="X78" s="7">
        <f t="shared" si="4"/>
        <v>0</v>
      </c>
      <c r="Y78" s="7">
        <f t="shared" si="4"/>
        <v>0</v>
      </c>
      <c r="Z78" s="7">
        <f t="shared" si="5"/>
        <v>39</v>
      </c>
    </row>
    <row r="79" spans="1:26" ht="14.25" customHeight="1" x14ac:dyDescent="0.25">
      <c r="A79" s="7" t="s">
        <v>138</v>
      </c>
      <c r="B79" s="7">
        <f t="shared" si="3"/>
        <v>0</v>
      </c>
      <c r="C79" s="7">
        <f t="shared" si="3"/>
        <v>0</v>
      </c>
      <c r="D79" s="7">
        <f t="shared" si="3"/>
        <v>0</v>
      </c>
      <c r="E79" s="7">
        <f t="shared" si="3"/>
        <v>0</v>
      </c>
      <c r="F79" s="29">
        <f t="shared" si="3"/>
        <v>0</v>
      </c>
      <c r="G79" s="7">
        <f t="shared" si="3"/>
        <v>0</v>
      </c>
      <c r="H79" s="7">
        <f t="shared" si="3"/>
        <v>18</v>
      </c>
      <c r="I79" s="7">
        <f t="shared" si="3"/>
        <v>0</v>
      </c>
      <c r="J79" s="7">
        <f t="shared" si="3"/>
        <v>0</v>
      </c>
      <c r="K79" s="7">
        <f t="shared" si="3"/>
        <v>0</v>
      </c>
      <c r="L79" s="7">
        <f t="shared" si="4"/>
        <v>0</v>
      </c>
      <c r="M79" s="7">
        <f t="shared" si="4"/>
        <v>0</v>
      </c>
      <c r="N79" s="29">
        <f t="shared" si="4"/>
        <v>5</v>
      </c>
      <c r="O79" s="29">
        <f t="shared" si="4"/>
        <v>0</v>
      </c>
      <c r="P79" s="7">
        <f t="shared" si="4"/>
        <v>11</v>
      </c>
      <c r="Q79" s="7">
        <f t="shared" si="4"/>
        <v>0</v>
      </c>
      <c r="R79" s="7">
        <f t="shared" si="4"/>
        <v>0</v>
      </c>
      <c r="S79" s="7">
        <f t="shared" si="4"/>
        <v>0</v>
      </c>
      <c r="T79" s="7">
        <f t="shared" si="4"/>
        <v>0</v>
      </c>
      <c r="U79" s="7">
        <f t="shared" si="4"/>
        <v>5</v>
      </c>
      <c r="V79" s="7">
        <f t="shared" si="4"/>
        <v>0</v>
      </c>
      <c r="W79" s="7">
        <f t="shared" si="4"/>
        <v>0</v>
      </c>
      <c r="X79" s="7">
        <f t="shared" si="4"/>
        <v>0</v>
      </c>
      <c r="Y79" s="7">
        <f t="shared" si="4"/>
        <v>0</v>
      </c>
      <c r="Z79" s="7">
        <f t="shared" si="5"/>
        <v>39</v>
      </c>
    </row>
    <row r="80" spans="1:26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spans="1:24" ht="14.25" customHeight="1" x14ac:dyDescent="0.25">
      <c r="B161" s="39" t="s">
        <v>8</v>
      </c>
      <c r="C161" s="39" t="s">
        <v>667</v>
      </c>
      <c r="D161" s="39" t="s">
        <v>55</v>
      </c>
      <c r="E161" s="55" t="s">
        <v>69</v>
      </c>
      <c r="F161" s="98" t="s">
        <v>668</v>
      </c>
      <c r="G161" s="39" t="s">
        <v>669</v>
      </c>
      <c r="H161" s="39" t="s">
        <v>670</v>
      </c>
      <c r="I161" s="39" t="s">
        <v>671</v>
      </c>
      <c r="J161" s="39" t="s">
        <v>672</v>
      </c>
      <c r="K161" s="39" t="s">
        <v>673</v>
      </c>
      <c r="L161" s="39" t="s">
        <v>674</v>
      </c>
      <c r="M161" s="39" t="s">
        <v>675</v>
      </c>
      <c r="N161" s="87" t="s">
        <v>676</v>
      </c>
      <c r="O161" s="87" t="s">
        <v>44</v>
      </c>
      <c r="P161" s="39" t="s">
        <v>677</v>
      </c>
      <c r="Q161" s="39" t="s">
        <v>59</v>
      </c>
      <c r="R161" s="39" t="s">
        <v>87</v>
      </c>
      <c r="S161" s="39" t="s">
        <v>678</v>
      </c>
      <c r="T161" s="39" t="s">
        <v>679</v>
      </c>
      <c r="U161" s="39" t="s">
        <v>680</v>
      </c>
      <c r="V161" s="39" t="s">
        <v>681</v>
      </c>
      <c r="W161" s="39"/>
      <c r="X161" s="39" t="s">
        <v>682</v>
      </c>
    </row>
    <row r="162" spans="1:24" ht="14.25" customHeight="1" x14ac:dyDescent="0.25">
      <c r="A162" s="7" t="s">
        <v>683</v>
      </c>
      <c r="B162" s="7" t="e">
        <f t="shared" ref="B162:V162" si="6">+SUMIF(#REF!,B$161,#REF!)</f>
        <v>#REF!</v>
      </c>
      <c r="C162" s="7" t="e">
        <f t="shared" si="6"/>
        <v>#REF!</v>
      </c>
      <c r="D162" s="7" t="e">
        <f t="shared" si="6"/>
        <v>#REF!</v>
      </c>
      <c r="E162" s="7" t="e">
        <f t="shared" si="6"/>
        <v>#REF!</v>
      </c>
      <c r="F162" s="29" t="e">
        <f t="shared" si="6"/>
        <v>#REF!</v>
      </c>
      <c r="G162" s="7" t="e">
        <f t="shared" si="6"/>
        <v>#REF!</v>
      </c>
      <c r="H162" s="7" t="e">
        <f t="shared" si="6"/>
        <v>#REF!</v>
      </c>
      <c r="I162" s="7" t="e">
        <f t="shared" si="6"/>
        <v>#REF!</v>
      </c>
      <c r="J162" s="7" t="e">
        <f t="shared" si="6"/>
        <v>#REF!</v>
      </c>
      <c r="K162" s="7" t="e">
        <f t="shared" si="6"/>
        <v>#REF!</v>
      </c>
      <c r="L162" s="7" t="e">
        <f t="shared" si="6"/>
        <v>#REF!</v>
      </c>
      <c r="M162" s="7" t="e">
        <f t="shared" si="6"/>
        <v>#REF!</v>
      </c>
      <c r="N162" s="29" t="e">
        <f t="shared" si="6"/>
        <v>#REF!</v>
      </c>
      <c r="O162" s="29" t="e">
        <f t="shared" si="6"/>
        <v>#REF!</v>
      </c>
      <c r="P162" s="7" t="e">
        <f t="shared" si="6"/>
        <v>#REF!</v>
      </c>
      <c r="Q162" s="7" t="e">
        <f t="shared" si="6"/>
        <v>#REF!</v>
      </c>
      <c r="R162" s="7" t="e">
        <f t="shared" si="6"/>
        <v>#REF!</v>
      </c>
      <c r="S162" s="7" t="e">
        <f t="shared" si="6"/>
        <v>#REF!</v>
      </c>
      <c r="T162" s="7" t="e">
        <f t="shared" si="6"/>
        <v>#REF!</v>
      </c>
      <c r="U162" s="7" t="e">
        <f t="shared" si="6"/>
        <v>#REF!</v>
      </c>
      <c r="V162" s="7" t="e">
        <f t="shared" si="6"/>
        <v>#REF!</v>
      </c>
      <c r="W162" s="7"/>
      <c r="X162" s="7" t="e">
        <f>+SUMIF(#REF!,X$161,#REF!)</f>
        <v>#REF!</v>
      </c>
    </row>
    <row r="163" spans="1:24" ht="14.25" customHeight="1" x14ac:dyDescent="0.25">
      <c r="A163" s="7" t="s">
        <v>684</v>
      </c>
      <c r="B163" s="7">
        <f t="shared" ref="B163:V163" si="7">+SUMIF($H$3:$H$12,B$161,$M$3:$M$12)</f>
        <v>0</v>
      </c>
      <c r="C163" s="7">
        <f t="shared" si="7"/>
        <v>0</v>
      </c>
      <c r="D163" s="7">
        <f t="shared" si="7"/>
        <v>0</v>
      </c>
      <c r="E163" s="7">
        <f t="shared" si="7"/>
        <v>0</v>
      </c>
      <c r="F163" s="29">
        <f t="shared" si="7"/>
        <v>0</v>
      </c>
      <c r="G163" s="7">
        <f t="shared" si="7"/>
        <v>0</v>
      </c>
      <c r="H163" s="7">
        <f t="shared" si="7"/>
        <v>0</v>
      </c>
      <c r="I163" s="7">
        <f t="shared" si="7"/>
        <v>0</v>
      </c>
      <c r="J163" s="7">
        <f t="shared" si="7"/>
        <v>0</v>
      </c>
      <c r="K163" s="7">
        <f t="shared" si="7"/>
        <v>0</v>
      </c>
      <c r="L163" s="7">
        <f t="shared" si="7"/>
        <v>0</v>
      </c>
      <c r="M163" s="7">
        <f t="shared" si="7"/>
        <v>0</v>
      </c>
      <c r="N163" s="29">
        <f t="shared" si="7"/>
        <v>0</v>
      </c>
      <c r="O163" s="29">
        <f t="shared" si="7"/>
        <v>0</v>
      </c>
      <c r="P163" s="7">
        <f t="shared" si="7"/>
        <v>0</v>
      </c>
      <c r="Q163" s="7">
        <f t="shared" si="7"/>
        <v>0</v>
      </c>
      <c r="R163" s="7">
        <f t="shared" si="7"/>
        <v>0</v>
      </c>
      <c r="S163" s="7">
        <f t="shared" si="7"/>
        <v>0</v>
      </c>
      <c r="T163" s="7">
        <f t="shared" si="7"/>
        <v>0</v>
      </c>
      <c r="U163" s="7">
        <f t="shared" si="7"/>
        <v>0</v>
      </c>
      <c r="V163" s="7">
        <f t="shared" si="7"/>
        <v>0</v>
      </c>
      <c r="W163" s="7"/>
      <c r="X163" s="7">
        <f>+SUMIF($H$3:$H$12,X$161,$M$3:$M$12)</f>
        <v>0</v>
      </c>
    </row>
    <row r="164" spans="1:24" ht="14.25" customHeight="1" x14ac:dyDescent="0.25">
      <c r="A164" s="7" t="s">
        <v>685</v>
      </c>
      <c r="B164" s="7" t="e">
        <f t="shared" ref="B164:V164" si="8">+SUMIF(#REF!,B$161,#REF!)</f>
        <v>#REF!</v>
      </c>
      <c r="C164" s="7" t="e">
        <f t="shared" si="8"/>
        <v>#REF!</v>
      </c>
      <c r="D164" s="7" t="e">
        <f t="shared" si="8"/>
        <v>#REF!</v>
      </c>
      <c r="E164" s="7" t="e">
        <f t="shared" si="8"/>
        <v>#REF!</v>
      </c>
      <c r="F164" s="29" t="e">
        <f t="shared" si="8"/>
        <v>#REF!</v>
      </c>
      <c r="G164" s="7" t="e">
        <f t="shared" si="8"/>
        <v>#REF!</v>
      </c>
      <c r="H164" s="7" t="e">
        <f t="shared" si="8"/>
        <v>#REF!</v>
      </c>
      <c r="I164" s="7" t="e">
        <f t="shared" si="8"/>
        <v>#REF!</v>
      </c>
      <c r="J164" s="7" t="e">
        <f t="shared" si="8"/>
        <v>#REF!</v>
      </c>
      <c r="K164" s="7" t="e">
        <f t="shared" si="8"/>
        <v>#REF!</v>
      </c>
      <c r="L164" s="7" t="e">
        <f t="shared" si="8"/>
        <v>#REF!</v>
      </c>
      <c r="M164" s="7" t="e">
        <f t="shared" si="8"/>
        <v>#REF!</v>
      </c>
      <c r="N164" s="29" t="e">
        <f t="shared" si="8"/>
        <v>#REF!</v>
      </c>
      <c r="O164" s="29" t="e">
        <f t="shared" si="8"/>
        <v>#REF!</v>
      </c>
      <c r="P164" s="7" t="e">
        <f t="shared" si="8"/>
        <v>#REF!</v>
      </c>
      <c r="Q164" s="7" t="e">
        <f t="shared" si="8"/>
        <v>#REF!</v>
      </c>
      <c r="R164" s="7" t="e">
        <f t="shared" si="8"/>
        <v>#REF!</v>
      </c>
      <c r="S164" s="7" t="e">
        <f t="shared" si="8"/>
        <v>#REF!</v>
      </c>
      <c r="T164" s="7" t="e">
        <f t="shared" si="8"/>
        <v>#REF!</v>
      </c>
      <c r="U164" s="7" t="e">
        <f t="shared" si="8"/>
        <v>#REF!</v>
      </c>
      <c r="V164" s="7" t="e">
        <f t="shared" si="8"/>
        <v>#REF!</v>
      </c>
      <c r="W164" s="7"/>
      <c r="X164" s="7" t="e">
        <f>+SUMIF(#REF!,X$161,#REF!)</f>
        <v>#REF!</v>
      </c>
    </row>
    <row r="165" spans="1:24" ht="14.25" customHeight="1" x14ac:dyDescent="0.25">
      <c r="A165" s="7" t="s">
        <v>686</v>
      </c>
      <c r="B165" s="7">
        <f t="shared" ref="B165:V165" si="9">+SUMIF($H$13:$H$61,B$161,$M$13:$M$61)</f>
        <v>0</v>
      </c>
      <c r="C165" s="7">
        <f t="shared" si="9"/>
        <v>0</v>
      </c>
      <c r="D165" s="7">
        <f t="shared" si="9"/>
        <v>0</v>
      </c>
      <c r="E165" s="7">
        <f t="shared" si="9"/>
        <v>0</v>
      </c>
      <c r="F165" s="29">
        <f t="shared" si="9"/>
        <v>0</v>
      </c>
      <c r="G165" s="7">
        <f t="shared" si="9"/>
        <v>0</v>
      </c>
      <c r="H165" s="7">
        <f t="shared" si="9"/>
        <v>0</v>
      </c>
      <c r="I165" s="7">
        <f t="shared" si="9"/>
        <v>0</v>
      </c>
      <c r="J165" s="7">
        <f t="shared" si="9"/>
        <v>0</v>
      </c>
      <c r="K165" s="7">
        <f t="shared" si="9"/>
        <v>0</v>
      </c>
      <c r="L165" s="7">
        <f t="shared" si="9"/>
        <v>0</v>
      </c>
      <c r="M165" s="7">
        <f t="shared" si="9"/>
        <v>0</v>
      </c>
      <c r="N165" s="29">
        <f t="shared" si="9"/>
        <v>0</v>
      </c>
      <c r="O165" s="29">
        <f t="shared" si="9"/>
        <v>0</v>
      </c>
      <c r="P165" s="7">
        <f t="shared" si="9"/>
        <v>0</v>
      </c>
      <c r="Q165" s="7">
        <f t="shared" si="9"/>
        <v>0</v>
      </c>
      <c r="R165" s="7">
        <f t="shared" si="9"/>
        <v>0</v>
      </c>
      <c r="S165" s="7">
        <f t="shared" si="9"/>
        <v>0</v>
      </c>
      <c r="T165" s="7">
        <f t="shared" si="9"/>
        <v>0</v>
      </c>
      <c r="U165" s="7">
        <f t="shared" si="9"/>
        <v>0</v>
      </c>
      <c r="V165" s="7">
        <f t="shared" si="9"/>
        <v>0</v>
      </c>
      <c r="W165" s="7"/>
      <c r="X165" s="7">
        <f>+SUMIF($H$13:$H$61,X$161,$M$13:$M$61)</f>
        <v>0</v>
      </c>
    </row>
    <row r="166" spans="1:24" ht="14.25" customHeight="1" x14ac:dyDescent="0.25">
      <c r="A166" s="7" t="s">
        <v>655</v>
      </c>
      <c r="B166" s="7" t="e">
        <f t="shared" ref="B166:V166" si="10">SUM(B162:B165)</f>
        <v>#REF!</v>
      </c>
      <c r="C166" s="7" t="e">
        <f t="shared" si="10"/>
        <v>#REF!</v>
      </c>
      <c r="D166" s="7" t="e">
        <f t="shared" si="10"/>
        <v>#REF!</v>
      </c>
      <c r="E166" s="7" t="e">
        <f t="shared" si="10"/>
        <v>#REF!</v>
      </c>
      <c r="F166" s="29" t="e">
        <f t="shared" si="10"/>
        <v>#REF!</v>
      </c>
      <c r="G166" s="7" t="e">
        <f t="shared" si="10"/>
        <v>#REF!</v>
      </c>
      <c r="H166" s="7" t="e">
        <f t="shared" si="10"/>
        <v>#REF!</v>
      </c>
      <c r="I166" s="7" t="e">
        <f t="shared" si="10"/>
        <v>#REF!</v>
      </c>
      <c r="J166" s="7" t="e">
        <f t="shared" si="10"/>
        <v>#REF!</v>
      </c>
      <c r="K166" s="7" t="e">
        <f t="shared" si="10"/>
        <v>#REF!</v>
      </c>
      <c r="L166" s="7" t="e">
        <f t="shared" si="10"/>
        <v>#REF!</v>
      </c>
      <c r="M166" s="7" t="e">
        <f t="shared" si="10"/>
        <v>#REF!</v>
      </c>
      <c r="N166" s="29" t="e">
        <f t="shared" si="10"/>
        <v>#REF!</v>
      </c>
      <c r="O166" s="29" t="e">
        <f t="shared" si="10"/>
        <v>#REF!</v>
      </c>
      <c r="P166" s="7" t="e">
        <f t="shared" si="10"/>
        <v>#REF!</v>
      </c>
      <c r="Q166" s="7" t="e">
        <f t="shared" si="10"/>
        <v>#REF!</v>
      </c>
      <c r="R166" s="7" t="e">
        <f t="shared" si="10"/>
        <v>#REF!</v>
      </c>
      <c r="S166" s="7" t="e">
        <f t="shared" si="10"/>
        <v>#REF!</v>
      </c>
      <c r="T166" s="7" t="e">
        <f t="shared" si="10"/>
        <v>#REF!</v>
      </c>
      <c r="U166" s="7" t="e">
        <f t="shared" si="10"/>
        <v>#REF!</v>
      </c>
      <c r="V166" s="7" t="e">
        <f t="shared" si="10"/>
        <v>#REF!</v>
      </c>
      <c r="W166" s="7"/>
      <c r="X166" s="7" t="e">
        <f>SUM(X162:X165)</f>
        <v>#REF!</v>
      </c>
    </row>
    <row r="167" spans="1:24" ht="15.75" customHeight="1" x14ac:dyDescent="0.25"/>
    <row r="168" spans="1:24" ht="15.75" customHeight="1" x14ac:dyDescent="0.25"/>
    <row r="169" spans="1:24" ht="15.75" customHeight="1" x14ac:dyDescent="0.25"/>
    <row r="170" spans="1:24" ht="15.75" customHeight="1" x14ac:dyDescent="0.25"/>
    <row r="171" spans="1:24" ht="15.75" customHeight="1" x14ac:dyDescent="0.25"/>
    <row r="172" spans="1:24" ht="15.75" customHeight="1" x14ac:dyDescent="0.25"/>
    <row r="173" spans="1:24" ht="15.75" customHeight="1" x14ac:dyDescent="0.25"/>
    <row r="174" spans="1:24" ht="15.75" customHeight="1" x14ac:dyDescent="0.25"/>
    <row r="175" spans="1:24" ht="15.75" customHeight="1" x14ac:dyDescent="0.25"/>
    <row r="176" spans="1:24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</sheetData>
  <sortState xmlns:xlrd2="http://schemas.microsoft.com/office/spreadsheetml/2017/richdata2" ref="F3:O72">
    <sortCondition ref="K3:K72"/>
    <sortCondition descending="1" ref="N3:N72"/>
    <sortCondition descending="1" ref="O3:O72"/>
  </sortState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Z911"/>
  <sheetViews>
    <sheetView workbookViewId="0">
      <pane ySplit="2" topLeftCell="A64" activePane="bottomLeft" state="frozen"/>
      <selection pane="bottomLeft" activeCell="Z111" sqref="Z111:Z114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style="97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 x14ac:dyDescent="0.25">
      <c r="A1" s="88" t="s">
        <v>714</v>
      </c>
      <c r="B1" s="89" t="s">
        <v>717</v>
      </c>
      <c r="C1" s="89" t="s">
        <v>718</v>
      </c>
      <c r="D1" s="90" t="s">
        <v>719</v>
      </c>
      <c r="E1" s="56"/>
      <c r="F1" s="29"/>
      <c r="G1" s="29"/>
      <c r="H1" s="29"/>
      <c r="I1" s="29"/>
      <c r="J1" s="29"/>
      <c r="K1" s="29"/>
      <c r="L1" s="29"/>
      <c r="M1" s="29"/>
      <c r="N1" s="137" t="s">
        <v>720</v>
      </c>
      <c r="O1" s="138"/>
    </row>
    <row r="2" spans="1:15" ht="14.25" customHeight="1" x14ac:dyDescent="0.25">
      <c r="A2" s="66" t="s">
        <v>721</v>
      </c>
      <c r="B2" s="67" t="s">
        <v>696</v>
      </c>
      <c r="C2" s="67" t="s">
        <v>697</v>
      </c>
      <c r="D2" s="67" t="s">
        <v>698</v>
      </c>
      <c r="E2" s="67"/>
      <c r="F2" s="67" t="s">
        <v>699</v>
      </c>
      <c r="G2" s="67" t="s">
        <v>1</v>
      </c>
      <c r="H2" s="67" t="s">
        <v>3</v>
      </c>
      <c r="I2" s="67" t="s">
        <v>650</v>
      </c>
      <c r="J2" s="67" t="s">
        <v>2</v>
      </c>
      <c r="K2" s="67" t="s">
        <v>5</v>
      </c>
      <c r="L2" s="68" t="s">
        <v>651</v>
      </c>
      <c r="M2" s="67" t="s">
        <v>652</v>
      </c>
      <c r="N2" s="69" t="s">
        <v>700</v>
      </c>
      <c r="O2" s="69" t="s">
        <v>701</v>
      </c>
    </row>
    <row r="3" spans="1:15" ht="14.25" customHeight="1" x14ac:dyDescent="0.25">
      <c r="A3" s="123"/>
      <c r="B3" s="124"/>
      <c r="C3" s="124"/>
      <c r="D3" s="125"/>
      <c r="E3" s="125"/>
      <c r="F3" s="125">
        <v>1534</v>
      </c>
      <c r="G3" s="49" t="str">
        <f>+VLOOKUP(F3,Participants!$A$1:$F$798,2,FALSE)</f>
        <v>Shaun Guyton jr</v>
      </c>
      <c r="H3" s="49" t="str">
        <f>+VLOOKUP(F3,Participants!$A$1:$F$798,4,FALSE)</f>
        <v>SKS</v>
      </c>
      <c r="I3" s="49" t="str">
        <f>+VLOOKUP(F3,Participants!$A$1:$F$798,5,FALSE)</f>
        <v>M</v>
      </c>
      <c r="J3" s="49">
        <f>+VLOOKUP(F3,Participants!$A$1:$F$798,3,FALSE)</f>
        <v>8</v>
      </c>
      <c r="K3" s="10" t="str">
        <f>+VLOOKUP(F3,Participants!$A$1:$G$798,7,FALSE)</f>
        <v>VARSITY BOYS</v>
      </c>
      <c r="L3" s="70">
        <v>1</v>
      </c>
      <c r="M3" s="49">
        <v>10</v>
      </c>
      <c r="N3" s="10">
        <v>14</v>
      </c>
      <c r="O3" s="10">
        <v>6</v>
      </c>
    </row>
    <row r="4" spans="1:15" ht="14.25" customHeight="1" x14ac:dyDescent="0.25">
      <c r="A4" s="123"/>
      <c r="B4" s="124"/>
      <c r="C4" s="124"/>
      <c r="D4" s="125"/>
      <c r="E4" s="125"/>
      <c r="F4" s="49">
        <v>381</v>
      </c>
      <c r="G4" s="49" t="str">
        <f>+VLOOKUP(F4,Participants!$A$1:$F$798,2,FALSE)</f>
        <v>Luke Patterson</v>
      </c>
      <c r="H4" s="49" t="str">
        <f>+VLOOKUP(F4,Participants!$A$1:$F$798,4,FALSE)</f>
        <v>AAP</v>
      </c>
      <c r="I4" s="49" t="str">
        <f>+VLOOKUP(F4,Participants!$A$1:$F$798,5,FALSE)</f>
        <v>M</v>
      </c>
      <c r="J4" s="49">
        <f>+VLOOKUP(F4,Participants!$A$1:$F$798,3,FALSE)</f>
        <v>7</v>
      </c>
      <c r="K4" s="10" t="str">
        <f>+VLOOKUP(F4,Participants!$A$1:$G$798,7,FALSE)</f>
        <v>VARSITY BOYS</v>
      </c>
      <c r="L4" s="120">
        <f>L3+1</f>
        <v>2</v>
      </c>
      <c r="M4" s="49">
        <v>8</v>
      </c>
      <c r="N4" s="10">
        <v>14</v>
      </c>
      <c r="O4" s="10">
        <v>3</v>
      </c>
    </row>
    <row r="5" spans="1:15" ht="14.25" customHeight="1" x14ac:dyDescent="0.25">
      <c r="A5" s="123"/>
      <c r="B5" s="124"/>
      <c r="C5" s="124"/>
      <c r="D5" s="125"/>
      <c r="E5" s="125"/>
      <c r="F5" s="125">
        <v>639</v>
      </c>
      <c r="G5" s="49" t="str">
        <f>+VLOOKUP(F5,Participants!$A$1:$F$798,2,FALSE)</f>
        <v>Tommy Edwards</v>
      </c>
      <c r="H5" s="49" t="str">
        <f>+VLOOKUP(F5,Participants!$A$1:$F$798,4,FALSE)</f>
        <v>BCS</v>
      </c>
      <c r="I5" s="49" t="str">
        <f>+VLOOKUP(F5,Participants!$A$1:$F$798,5,FALSE)</f>
        <v>M</v>
      </c>
      <c r="J5" s="49">
        <f>+VLOOKUP(F5,Participants!$A$1:$F$798,3,FALSE)</f>
        <v>8</v>
      </c>
      <c r="K5" s="10" t="str">
        <f>+VLOOKUP(F5,Participants!$A$1:$G$798,7,FALSE)</f>
        <v>VARSITY BOYS</v>
      </c>
      <c r="L5" s="120">
        <f t="shared" ref="L5:L12" si="0">L4+1</f>
        <v>3</v>
      </c>
      <c r="M5" s="49">
        <v>6</v>
      </c>
      <c r="N5" s="10">
        <v>13</v>
      </c>
      <c r="O5" s="10">
        <v>9</v>
      </c>
    </row>
    <row r="6" spans="1:15" ht="14.25" customHeight="1" x14ac:dyDescent="0.25">
      <c r="A6" s="123"/>
      <c r="B6" s="124"/>
      <c r="C6" s="124"/>
      <c r="D6" s="125"/>
      <c r="E6" s="125"/>
      <c r="F6" s="49">
        <v>383</v>
      </c>
      <c r="G6" s="49" t="str">
        <f>+VLOOKUP(F6,Participants!$A$1:$F$798,2,FALSE)</f>
        <v>Mark Swift</v>
      </c>
      <c r="H6" s="49" t="str">
        <f>+VLOOKUP(F6,Participants!$A$1:$F$798,4,FALSE)</f>
        <v>AAP</v>
      </c>
      <c r="I6" s="49" t="str">
        <f>+VLOOKUP(F6,Participants!$A$1:$F$798,5,FALSE)</f>
        <v>M</v>
      </c>
      <c r="J6" s="49">
        <f>+VLOOKUP(F6,Participants!$A$1:$F$798,3,FALSE)</f>
        <v>7</v>
      </c>
      <c r="K6" s="10" t="str">
        <f>+VLOOKUP(F6,Participants!$A$1:$G$798,7,FALSE)</f>
        <v>VARSITY BOYS</v>
      </c>
      <c r="L6" s="120">
        <f t="shared" si="0"/>
        <v>4</v>
      </c>
      <c r="M6" s="49">
        <v>5</v>
      </c>
      <c r="N6" s="10">
        <v>13</v>
      </c>
      <c r="O6" s="10">
        <v>8</v>
      </c>
    </row>
    <row r="7" spans="1:15" ht="14.25" customHeight="1" x14ac:dyDescent="0.25">
      <c r="A7" s="123"/>
      <c r="B7" s="124"/>
      <c r="C7" s="124"/>
      <c r="D7" s="125"/>
      <c r="E7" s="125"/>
      <c r="F7" s="125">
        <v>1001</v>
      </c>
      <c r="G7" s="49" t="str">
        <f>+VLOOKUP(F7,Participants!$A$1:$F$798,2,FALSE)</f>
        <v>Rizalino Domasig</v>
      </c>
      <c r="H7" s="49" t="str">
        <f>+VLOOKUP(F7,Participants!$A$1:$F$798,4,FALSE)</f>
        <v>HFS</v>
      </c>
      <c r="I7" s="49" t="str">
        <f>+VLOOKUP(F7,Participants!$A$1:$F$798,5,FALSE)</f>
        <v>M</v>
      </c>
      <c r="J7" s="49">
        <f>+VLOOKUP(F7,Participants!$A$1:$F$798,3,FALSE)</f>
        <v>8</v>
      </c>
      <c r="K7" s="10" t="str">
        <f>+VLOOKUP(F7,Participants!$A$1:$G$798,7,FALSE)</f>
        <v>VARSITY BOYS</v>
      </c>
      <c r="L7" s="120">
        <f t="shared" si="0"/>
        <v>5</v>
      </c>
      <c r="M7" s="49">
        <v>4</v>
      </c>
      <c r="N7" s="10">
        <v>13</v>
      </c>
      <c r="O7" s="10">
        <v>3</v>
      </c>
    </row>
    <row r="8" spans="1:15" ht="14.25" customHeight="1" x14ac:dyDescent="0.25">
      <c r="A8" s="123"/>
      <c r="B8" s="124"/>
      <c r="C8" s="124"/>
      <c r="D8" s="125"/>
      <c r="E8" s="125"/>
      <c r="F8" s="125">
        <v>1531</v>
      </c>
      <c r="G8" s="49" t="str">
        <f>+VLOOKUP(F8,Participants!$A$1:$F$798,2,FALSE)</f>
        <v>Thomas Baier</v>
      </c>
      <c r="H8" s="49" t="str">
        <f>+VLOOKUP(F8,Participants!$A$1:$F$798,4,FALSE)</f>
        <v>SKS</v>
      </c>
      <c r="I8" s="49" t="str">
        <f>+VLOOKUP(F8,Participants!$A$1:$F$798,5,FALSE)</f>
        <v>M</v>
      </c>
      <c r="J8" s="49">
        <f>+VLOOKUP(F8,Participants!$A$1:$F$798,3,FALSE)</f>
        <v>8</v>
      </c>
      <c r="K8" s="10" t="str">
        <f>+VLOOKUP(F8,Participants!$A$1:$G$798,7,FALSE)</f>
        <v>VARSITY BOYS</v>
      </c>
      <c r="L8" s="120">
        <f t="shared" si="0"/>
        <v>6</v>
      </c>
      <c r="M8" s="49">
        <v>3</v>
      </c>
      <c r="N8" s="10">
        <v>12</v>
      </c>
      <c r="O8" s="10">
        <v>5</v>
      </c>
    </row>
    <row r="9" spans="1:15" ht="14.25" customHeight="1" x14ac:dyDescent="0.25">
      <c r="A9" s="123"/>
      <c r="B9" s="124"/>
      <c r="C9" s="124"/>
      <c r="D9" s="125"/>
      <c r="E9" s="125"/>
      <c r="F9" s="125">
        <v>725</v>
      </c>
      <c r="G9" s="49" t="str">
        <f>+VLOOKUP(F9,Participants!$A$1:$F$798,2,FALSE)</f>
        <v>Logan McCullough</v>
      </c>
      <c r="H9" s="49" t="str">
        <f>+VLOOKUP(F9,Participants!$A$1:$F$798,4,FALSE)</f>
        <v>CDL</v>
      </c>
      <c r="I9" s="49" t="str">
        <f>+VLOOKUP(F9,Participants!$A$1:$F$798,5,FALSE)</f>
        <v>M</v>
      </c>
      <c r="J9" s="49">
        <f>+VLOOKUP(F9,Participants!$A$1:$F$798,3,FALSE)</f>
        <v>8</v>
      </c>
      <c r="K9" s="10" t="str">
        <f>+VLOOKUP(F9,Participants!$A$1:$G$798,7,FALSE)</f>
        <v>VARSITY BOYS</v>
      </c>
      <c r="L9" s="120">
        <f t="shared" si="0"/>
        <v>7</v>
      </c>
      <c r="M9" s="49">
        <v>2</v>
      </c>
      <c r="N9" s="10">
        <v>11</v>
      </c>
      <c r="O9" s="10"/>
    </row>
    <row r="10" spans="1:15" ht="14.25" customHeight="1" x14ac:dyDescent="0.25">
      <c r="A10" s="123"/>
      <c r="B10" s="124"/>
      <c r="C10" s="124"/>
      <c r="D10" s="125"/>
      <c r="E10" s="125"/>
      <c r="F10" s="125">
        <v>1527</v>
      </c>
      <c r="G10" s="49" t="str">
        <f>+VLOOKUP(F10,Participants!$A$1:$F$798,2,FALSE)</f>
        <v>Graham Pappas</v>
      </c>
      <c r="H10" s="49" t="str">
        <f>+VLOOKUP(F10,Participants!$A$1:$F$798,4,FALSE)</f>
        <v>SKS</v>
      </c>
      <c r="I10" s="49" t="str">
        <f>+VLOOKUP(F10,Participants!$A$1:$F$798,5,FALSE)</f>
        <v>M</v>
      </c>
      <c r="J10" s="49">
        <f>+VLOOKUP(F10,Participants!$A$1:$F$798,3,FALSE)</f>
        <v>7</v>
      </c>
      <c r="K10" s="10" t="str">
        <f>+VLOOKUP(F10,Participants!$A$1:$G$798,7,FALSE)</f>
        <v>VARSITY BOYS</v>
      </c>
      <c r="L10" s="120">
        <f t="shared" si="0"/>
        <v>8</v>
      </c>
      <c r="M10" s="49">
        <v>1</v>
      </c>
      <c r="N10" s="10">
        <v>10</v>
      </c>
      <c r="O10" s="10">
        <v>10</v>
      </c>
    </row>
    <row r="11" spans="1:15" ht="14.25" customHeight="1" x14ac:dyDescent="0.25">
      <c r="A11" s="123"/>
      <c r="B11" s="124"/>
      <c r="C11" s="124"/>
      <c r="D11" s="125"/>
      <c r="E11" s="125"/>
      <c r="F11" s="125">
        <v>802</v>
      </c>
      <c r="G11" s="49" t="str">
        <f>+VLOOKUP(F11,Participants!$A$1:$F$798,2,FALSE)</f>
        <v>Malachi McCoy</v>
      </c>
      <c r="H11" s="49" t="str">
        <f>+VLOOKUP(F11,Participants!$A$1:$F$798,4,FALSE)</f>
        <v>DMA</v>
      </c>
      <c r="I11" s="49" t="str">
        <f>+VLOOKUP(F11,Participants!$A$1:$F$798,5,FALSE)</f>
        <v>M</v>
      </c>
      <c r="J11" s="49">
        <f>+VLOOKUP(F11,Participants!$A$1:$F$798,3,FALSE)</f>
        <v>7</v>
      </c>
      <c r="K11" s="10" t="str">
        <f>+VLOOKUP(F11,Participants!$A$1:$G$798,7,FALSE)</f>
        <v>VARSITY BOYS</v>
      </c>
      <c r="L11" s="120">
        <f t="shared" si="0"/>
        <v>9</v>
      </c>
      <c r="M11" s="49"/>
      <c r="N11" s="10">
        <v>10</v>
      </c>
      <c r="O11" s="10">
        <v>8</v>
      </c>
    </row>
    <row r="12" spans="1:15" ht="14.25" customHeight="1" x14ac:dyDescent="0.25">
      <c r="A12" s="123"/>
      <c r="B12" s="124"/>
      <c r="C12" s="124"/>
      <c r="D12" s="125"/>
      <c r="E12" s="125"/>
      <c r="F12" s="125">
        <v>1234</v>
      </c>
      <c r="G12" s="49" t="str">
        <f>+VLOOKUP(F12,Participants!$A$1:$F$798,2,FALSE)</f>
        <v>Ian Roberts</v>
      </c>
      <c r="H12" s="49" t="str">
        <f>+VLOOKUP(F12,Participants!$A$1:$F$798,4,FALSE)</f>
        <v>MQA</v>
      </c>
      <c r="I12" s="49" t="str">
        <f>+VLOOKUP(F12,Participants!$A$1:$F$798,5,FALSE)</f>
        <v>M</v>
      </c>
      <c r="J12" s="49">
        <f>+VLOOKUP(F12,Participants!$A$1:$F$798,3,FALSE)</f>
        <v>8</v>
      </c>
      <c r="K12" s="10" t="str">
        <f>+VLOOKUP(F12,Participants!$A$1:$G$798,7,FALSE)</f>
        <v>VARSITY BOYS</v>
      </c>
      <c r="L12" s="120">
        <f t="shared" si="0"/>
        <v>10</v>
      </c>
      <c r="M12" s="49"/>
      <c r="N12" s="10">
        <v>7</v>
      </c>
      <c r="O12" s="10">
        <v>44</v>
      </c>
    </row>
    <row r="13" spans="1:15" ht="14.25" customHeight="1" x14ac:dyDescent="0.25">
      <c r="A13" s="123"/>
      <c r="B13" s="124"/>
      <c r="C13" s="124"/>
      <c r="D13" s="125"/>
      <c r="E13" s="125"/>
      <c r="F13" s="125"/>
      <c r="G13" s="49"/>
      <c r="H13" s="49"/>
      <c r="I13" s="49"/>
      <c r="J13" s="49"/>
      <c r="K13" s="10"/>
      <c r="L13" s="70"/>
      <c r="M13" s="49"/>
      <c r="N13" s="10"/>
      <c r="O13" s="10"/>
    </row>
    <row r="14" spans="1:15" ht="12.6" customHeight="1" x14ac:dyDescent="0.25">
      <c r="A14" s="123"/>
      <c r="B14" s="124"/>
      <c r="C14" s="124"/>
      <c r="D14" s="125"/>
      <c r="E14" s="125"/>
      <c r="F14" s="125">
        <v>807</v>
      </c>
      <c r="G14" s="49" t="str">
        <f>+VLOOKUP(F14,Participants!$A$1:$F$798,2,FALSE)</f>
        <v>Katie Kessler</v>
      </c>
      <c r="H14" s="49" t="str">
        <f>+VLOOKUP(F14,Participants!$A$1:$F$798,4,FALSE)</f>
        <v>DMA</v>
      </c>
      <c r="I14" s="49" t="str">
        <f>+VLOOKUP(F14,Participants!$A$1:$F$798,5,FALSE)</f>
        <v>F</v>
      </c>
      <c r="J14" s="49">
        <f>+VLOOKUP(F14,Participants!$A$1:$F$798,3,FALSE)</f>
        <v>7</v>
      </c>
      <c r="K14" s="10" t="str">
        <f>+VLOOKUP(F14,Participants!$A$1:$G$798,7,FALSE)</f>
        <v>VARSITY GIRLS</v>
      </c>
      <c r="L14" s="70">
        <v>1</v>
      </c>
      <c r="M14" s="49">
        <v>10</v>
      </c>
      <c r="N14" s="10">
        <v>13</v>
      </c>
      <c r="O14" s="10">
        <v>5</v>
      </c>
    </row>
    <row r="15" spans="1:15" ht="14.25" customHeight="1" x14ac:dyDescent="0.25">
      <c r="A15" s="123"/>
      <c r="B15" s="124"/>
      <c r="C15" s="124"/>
      <c r="D15" s="125"/>
      <c r="E15" s="125"/>
      <c r="F15" s="125">
        <v>400</v>
      </c>
      <c r="G15" s="49" t="str">
        <f>+VLOOKUP(F15,Participants!$A$1:$F$798,2,FALSE)</f>
        <v>Teresa Ravotti</v>
      </c>
      <c r="H15" s="49" t="str">
        <f>+VLOOKUP(F15,Participants!$A$1:$F$798,4,FALSE)</f>
        <v>AAP</v>
      </c>
      <c r="I15" s="49" t="str">
        <f>+VLOOKUP(F15,Participants!$A$1:$F$798,5,FALSE)</f>
        <v>F</v>
      </c>
      <c r="J15" s="49">
        <f>+VLOOKUP(F15,Participants!$A$1:$F$798,3,FALSE)</f>
        <v>8</v>
      </c>
      <c r="K15" s="10" t="str">
        <f>+VLOOKUP(F15,Participants!$A$1:$G$798,7,FALSE)</f>
        <v>VARSITY GIRLS</v>
      </c>
      <c r="L15" s="120">
        <f>L14+1</f>
        <v>2</v>
      </c>
      <c r="M15" s="49">
        <v>7</v>
      </c>
      <c r="N15" s="10">
        <v>13</v>
      </c>
      <c r="O15" s="10">
        <v>4</v>
      </c>
    </row>
    <row r="16" spans="1:15" ht="14.25" customHeight="1" x14ac:dyDescent="0.25">
      <c r="A16" s="123"/>
      <c r="B16" s="124"/>
      <c r="C16" s="124"/>
      <c r="D16" s="125"/>
      <c r="E16" s="125"/>
      <c r="F16" s="125">
        <v>809</v>
      </c>
      <c r="G16" s="49" t="str">
        <f>+VLOOKUP(F16,Participants!$A$1:$F$798,2,FALSE)</f>
        <v>Chidera Gilliam</v>
      </c>
      <c r="H16" s="49" t="str">
        <f>+VLOOKUP(F16,Participants!$A$1:$F$798,4,FALSE)</f>
        <v>DMA</v>
      </c>
      <c r="I16" s="49" t="str">
        <f>+VLOOKUP(F16,Participants!$A$1:$F$798,5,FALSE)</f>
        <v>F</v>
      </c>
      <c r="J16" s="49">
        <f>+VLOOKUP(F16,Participants!$A$1:$F$798,3,FALSE)</f>
        <v>7</v>
      </c>
      <c r="K16" s="10" t="str">
        <f>+VLOOKUP(F16,Participants!$A$1:$G$798,7,FALSE)</f>
        <v>VARSITY GIRLS</v>
      </c>
      <c r="L16" s="120">
        <v>2</v>
      </c>
      <c r="M16" s="49">
        <v>7</v>
      </c>
      <c r="N16" s="10">
        <v>13</v>
      </c>
      <c r="O16" s="10">
        <v>4</v>
      </c>
    </row>
    <row r="17" spans="1:15" ht="14.25" customHeight="1" x14ac:dyDescent="0.25">
      <c r="A17" s="123"/>
      <c r="B17" s="124"/>
      <c r="C17" s="124"/>
      <c r="D17" s="125"/>
      <c r="E17" s="125"/>
      <c r="F17" s="125">
        <v>676</v>
      </c>
      <c r="G17" s="49" t="str">
        <f>+VLOOKUP(F17,Participants!$A$1:$F$798,2,FALSE)</f>
        <v>Ashlyn Murray</v>
      </c>
      <c r="H17" s="49" t="str">
        <f>+VLOOKUP(F17,Participants!$A$1:$F$798,4,FALSE)</f>
        <v>BTA</v>
      </c>
      <c r="I17" s="49" t="str">
        <f>+VLOOKUP(F17,Participants!$A$1:$F$798,5,FALSE)</f>
        <v>F</v>
      </c>
      <c r="J17" s="49">
        <f>+VLOOKUP(F17,Participants!$A$1:$F$798,3,FALSE)</f>
        <v>7</v>
      </c>
      <c r="K17" s="10" t="str">
        <f>+VLOOKUP(F17,Participants!$A$1:$G$798,7,FALSE)</f>
        <v>VARSITY GIRLS</v>
      </c>
      <c r="L17" s="120">
        <v>4</v>
      </c>
      <c r="M17" s="49">
        <v>5</v>
      </c>
      <c r="N17" s="10">
        <v>13</v>
      </c>
      <c r="O17" s="10">
        <v>1</v>
      </c>
    </row>
    <row r="18" spans="1:15" ht="14.25" customHeight="1" x14ac:dyDescent="0.25">
      <c r="F18" s="125">
        <v>1546</v>
      </c>
      <c r="G18" s="49" t="str">
        <f>+VLOOKUP(F18,Participants!$A$1:$F$798,2,FALSE)</f>
        <v>Jovie Jochum</v>
      </c>
      <c r="H18" s="49" t="str">
        <f>+VLOOKUP(F18,Participants!$A$1:$F$798,4,FALSE)</f>
        <v>SKS</v>
      </c>
      <c r="I18" s="49" t="str">
        <f>+VLOOKUP(F18,Participants!$A$1:$F$798,5,FALSE)</f>
        <v>F</v>
      </c>
      <c r="J18" s="49">
        <f>+VLOOKUP(F18,Participants!$A$1:$F$798,3,FALSE)</f>
        <v>7</v>
      </c>
      <c r="K18" s="10" t="str">
        <f>+VLOOKUP(F18,Participants!$A$1:$G$798,7,FALSE)</f>
        <v>VARSITY GIRLS</v>
      </c>
      <c r="L18" s="120">
        <f t="shared" ref="L18:L40" si="1">L17+1</f>
        <v>5</v>
      </c>
      <c r="M18" s="49">
        <v>4</v>
      </c>
      <c r="N18" s="10">
        <v>12</v>
      </c>
      <c r="O18" s="10">
        <v>9</v>
      </c>
    </row>
    <row r="19" spans="1:15" ht="14.25" customHeight="1" x14ac:dyDescent="0.25">
      <c r="F19" s="125">
        <v>403</v>
      </c>
      <c r="G19" s="49" t="str">
        <f>+VLOOKUP(F19,Participants!$A$1:$F$798,2,FALSE)</f>
        <v>Mary Grace Dolan</v>
      </c>
      <c r="H19" s="49" t="str">
        <f>+VLOOKUP(F19,Participants!$A$1:$F$798,4,FALSE)</f>
        <v>AAP</v>
      </c>
      <c r="I19" s="49" t="str">
        <f>+VLOOKUP(F19,Participants!$A$1:$F$798,5,FALSE)</f>
        <v>F</v>
      </c>
      <c r="J19" s="49">
        <f>+VLOOKUP(F19,Participants!$A$1:$F$798,3,FALSE)</f>
        <v>8</v>
      </c>
      <c r="K19" s="10" t="str">
        <f>+VLOOKUP(F19,Participants!$A$1:$G$798,7,FALSE)</f>
        <v>VARSITY GIRLS</v>
      </c>
      <c r="L19" s="120">
        <f t="shared" si="1"/>
        <v>6</v>
      </c>
      <c r="M19" s="49">
        <v>2.5</v>
      </c>
      <c r="N19" s="10">
        <v>12</v>
      </c>
      <c r="O19" s="10">
        <v>4</v>
      </c>
    </row>
    <row r="20" spans="1:15" ht="14.25" customHeight="1" x14ac:dyDescent="0.25">
      <c r="F20" s="125">
        <v>1553</v>
      </c>
      <c r="G20" s="49" t="str">
        <f>+VLOOKUP(F20,Participants!$A$1:$F$798,2,FALSE)</f>
        <v>Maddy Racette</v>
      </c>
      <c r="H20" s="49" t="str">
        <f>+VLOOKUP(F20,Participants!$A$1:$F$798,4,FALSE)</f>
        <v>SKS</v>
      </c>
      <c r="I20" s="49" t="str">
        <f>+VLOOKUP(F20,Participants!$A$1:$F$798,5,FALSE)</f>
        <v>F</v>
      </c>
      <c r="J20" s="49">
        <f>+VLOOKUP(F20,Participants!$A$1:$F$798,3,FALSE)</f>
        <v>7</v>
      </c>
      <c r="K20" s="10" t="str">
        <f>+VLOOKUP(F20,Participants!$A$1:$G$798,7,FALSE)</f>
        <v>VARSITY GIRLS</v>
      </c>
      <c r="L20" s="120">
        <v>6</v>
      </c>
      <c r="M20" s="49">
        <v>2.5</v>
      </c>
      <c r="N20" s="10">
        <v>12</v>
      </c>
      <c r="O20" s="10">
        <v>4</v>
      </c>
    </row>
    <row r="21" spans="1:15" ht="14.25" customHeight="1" x14ac:dyDescent="0.25">
      <c r="F21" s="125">
        <v>678</v>
      </c>
      <c r="G21" s="49" t="str">
        <f>+VLOOKUP(F21,Participants!$A$1:$F$798,2,FALSE)</f>
        <v>Kaylie Mitchell</v>
      </c>
      <c r="H21" s="49" t="str">
        <f>+VLOOKUP(F21,Participants!$A$1:$F$798,4,FALSE)</f>
        <v>BTA</v>
      </c>
      <c r="I21" s="49" t="str">
        <f>+VLOOKUP(F21,Participants!$A$1:$F$798,5,FALSE)</f>
        <v>F</v>
      </c>
      <c r="J21" s="49">
        <f>+VLOOKUP(F21,Participants!$A$1:$F$798,3,FALSE)</f>
        <v>8</v>
      </c>
      <c r="K21" s="10" t="str">
        <f>+VLOOKUP(F21,Participants!$A$1:$G$798,7,FALSE)</f>
        <v>VARSITY GIRLS</v>
      </c>
      <c r="L21" s="120">
        <v>8</v>
      </c>
      <c r="M21" s="49">
        <v>1</v>
      </c>
      <c r="N21" s="10">
        <v>12</v>
      </c>
      <c r="O21" s="10">
        <v>3</v>
      </c>
    </row>
    <row r="22" spans="1:15" ht="14.25" customHeight="1" x14ac:dyDescent="0.25">
      <c r="F22" s="125">
        <v>1556</v>
      </c>
      <c r="G22" s="49" t="str">
        <f>+VLOOKUP(F22,Participants!$A$1:$F$798,2,FALSE)</f>
        <v>Stella Suisham</v>
      </c>
      <c r="H22" s="49" t="str">
        <f>+VLOOKUP(F22,Participants!$A$1:$F$798,4,FALSE)</f>
        <v>SKS</v>
      </c>
      <c r="I22" s="49" t="str">
        <f>+VLOOKUP(F22,Participants!$A$1:$F$798,5,FALSE)</f>
        <v>F</v>
      </c>
      <c r="J22" s="49">
        <f>+VLOOKUP(F22,Participants!$A$1:$F$798,3,FALSE)</f>
        <v>7</v>
      </c>
      <c r="K22" s="10" t="str">
        <f>+VLOOKUP(F22,Participants!$A$1:$G$798,7,FALSE)</f>
        <v>VARSITY GIRLS</v>
      </c>
      <c r="L22" s="120">
        <f t="shared" si="1"/>
        <v>9</v>
      </c>
      <c r="M22" s="49"/>
      <c r="N22" s="10">
        <v>12</v>
      </c>
      <c r="O22" s="10"/>
    </row>
    <row r="23" spans="1:15" ht="14.25" customHeight="1" x14ac:dyDescent="0.25">
      <c r="F23" s="49">
        <v>392</v>
      </c>
      <c r="G23" s="49" t="str">
        <f>+VLOOKUP(F23,Participants!$A$1:$F$798,2,FALSE)</f>
        <v>Reese Dippold</v>
      </c>
      <c r="H23" s="49" t="str">
        <f>+VLOOKUP(F23,Participants!$A$1:$F$798,4,FALSE)</f>
        <v>AAP</v>
      </c>
      <c r="I23" s="49" t="str">
        <f>+VLOOKUP(F23,Participants!$A$1:$F$798,5,FALSE)</f>
        <v>F</v>
      </c>
      <c r="J23" s="49">
        <f>+VLOOKUP(F23,Participants!$A$1:$F$798,3,FALSE)</f>
        <v>7</v>
      </c>
      <c r="K23" s="10" t="str">
        <f>+VLOOKUP(F23,Participants!$A$1:$G$798,7,FALSE)</f>
        <v>VARSITY GIRLS</v>
      </c>
      <c r="L23" s="120">
        <f t="shared" si="1"/>
        <v>10</v>
      </c>
      <c r="M23" s="49"/>
      <c r="N23" s="10">
        <v>11</v>
      </c>
      <c r="O23" s="10">
        <v>9</v>
      </c>
    </row>
    <row r="24" spans="1:15" ht="14.25" customHeight="1" x14ac:dyDescent="0.25">
      <c r="F24" s="125">
        <v>405</v>
      </c>
      <c r="G24" s="49" t="str">
        <f>+VLOOKUP(F24,Participants!$A$1:$F$798,2,FALSE)</f>
        <v>Morgan Randall</v>
      </c>
      <c r="H24" s="49" t="str">
        <f>+VLOOKUP(F24,Participants!$A$1:$F$798,4,FALSE)</f>
        <v>AAP</v>
      </c>
      <c r="I24" s="49" t="str">
        <f>+VLOOKUP(F24,Participants!$A$1:$F$798,5,FALSE)</f>
        <v>F</v>
      </c>
      <c r="J24" s="49">
        <f>+VLOOKUP(F24,Participants!$A$1:$F$798,3,FALSE)</f>
        <v>8</v>
      </c>
      <c r="K24" s="10" t="str">
        <f>+VLOOKUP(F24,Participants!$A$1:$G$798,7,FALSE)</f>
        <v>VARSITY GIRLS</v>
      </c>
      <c r="L24" s="120">
        <f t="shared" si="1"/>
        <v>11</v>
      </c>
      <c r="M24" s="49"/>
      <c r="N24" s="10">
        <v>11</v>
      </c>
      <c r="O24" s="10">
        <v>7</v>
      </c>
    </row>
    <row r="25" spans="1:15" ht="14.25" customHeight="1" x14ac:dyDescent="0.25">
      <c r="F25" s="125">
        <v>394</v>
      </c>
      <c r="G25" s="49" t="str">
        <f>+VLOOKUP(F25,Participants!$A$1:$F$798,2,FALSE)</f>
        <v>Alessandra Park</v>
      </c>
      <c r="H25" s="49" t="str">
        <f>+VLOOKUP(F25,Participants!$A$1:$F$798,4,FALSE)</f>
        <v>AAP</v>
      </c>
      <c r="I25" s="49" t="str">
        <f>+VLOOKUP(F25,Participants!$A$1:$F$798,5,FALSE)</f>
        <v>F</v>
      </c>
      <c r="J25" s="49">
        <f>+VLOOKUP(F25,Participants!$A$1:$F$798,3,FALSE)</f>
        <v>7</v>
      </c>
      <c r="K25" s="10" t="str">
        <f>+VLOOKUP(F25,Participants!$A$1:$G$798,7,FALSE)</f>
        <v>VARSITY GIRLS</v>
      </c>
      <c r="L25" s="120">
        <f t="shared" si="1"/>
        <v>12</v>
      </c>
      <c r="M25" s="49"/>
      <c r="N25" s="10">
        <v>11</v>
      </c>
      <c r="O25" s="10">
        <v>6</v>
      </c>
    </row>
    <row r="26" spans="1:15" ht="14.25" customHeight="1" x14ac:dyDescent="0.25">
      <c r="F26" s="125">
        <v>682</v>
      </c>
      <c r="G26" s="49" t="str">
        <f>+VLOOKUP(F26,Participants!$A$1:$F$798,2,FALSE)</f>
        <v>Claire Bandurski</v>
      </c>
      <c r="H26" s="49" t="str">
        <f>+VLOOKUP(F26,Participants!$A$1:$F$798,4,FALSE)</f>
        <v>BTA</v>
      </c>
      <c r="I26" s="49" t="str">
        <f>+VLOOKUP(F26,Participants!$A$1:$F$798,5,FALSE)</f>
        <v>F</v>
      </c>
      <c r="J26" s="49">
        <f>+VLOOKUP(F26,Participants!$A$1:$F$798,3,FALSE)</f>
        <v>8</v>
      </c>
      <c r="K26" s="10" t="str">
        <f>+VLOOKUP(F26,Participants!$A$1:$G$798,7,FALSE)</f>
        <v>VARSITY GIRLS</v>
      </c>
      <c r="L26" s="120">
        <f t="shared" si="1"/>
        <v>13</v>
      </c>
      <c r="M26" s="49"/>
      <c r="N26" s="10">
        <v>11</v>
      </c>
      <c r="O26" s="10">
        <v>6</v>
      </c>
    </row>
    <row r="27" spans="1:15" ht="14.25" customHeight="1" x14ac:dyDescent="0.25">
      <c r="F27" s="125">
        <v>681</v>
      </c>
      <c r="G27" s="49" t="str">
        <f>+VLOOKUP(F27,Participants!$A$1:$F$798,2,FALSE)</f>
        <v>Jillian Jones</v>
      </c>
      <c r="H27" s="49" t="str">
        <f>+VLOOKUP(F27,Participants!$A$1:$F$798,4,FALSE)</f>
        <v>BTA</v>
      </c>
      <c r="I27" s="49" t="str">
        <f>+VLOOKUP(F27,Participants!$A$1:$F$798,5,FALSE)</f>
        <v>F</v>
      </c>
      <c r="J27" s="49">
        <f>+VLOOKUP(F27,Participants!$A$1:$F$798,3,FALSE)</f>
        <v>8</v>
      </c>
      <c r="K27" s="10" t="str">
        <f>+VLOOKUP(F27,Participants!$A$1:$G$798,7,FALSE)</f>
        <v>VARSITY GIRLS</v>
      </c>
      <c r="L27" s="120">
        <f t="shared" si="1"/>
        <v>14</v>
      </c>
      <c r="M27" s="49"/>
      <c r="N27" s="10">
        <v>10</v>
      </c>
      <c r="O27" s="10">
        <v>9</v>
      </c>
    </row>
    <row r="28" spans="1:15" ht="14.25" customHeight="1" x14ac:dyDescent="0.25">
      <c r="F28" s="125">
        <v>766</v>
      </c>
      <c r="G28" s="49" t="str">
        <f>+VLOOKUP(F28,Participants!$A$1:$F$798,2,FALSE)</f>
        <v>Ellen Adams</v>
      </c>
      <c r="H28" s="49" t="str">
        <f>+VLOOKUP(F28,Participants!$A$1:$F$798,4,FALSE)</f>
        <v>CDP</v>
      </c>
      <c r="I28" s="49" t="str">
        <f>+VLOOKUP(F28,Participants!$A$1:$F$798,5,FALSE)</f>
        <v>F</v>
      </c>
      <c r="J28" s="49">
        <f>+VLOOKUP(F28,Participants!$A$1:$F$798,3,FALSE)</f>
        <v>7</v>
      </c>
      <c r="K28" s="10" t="str">
        <f>+VLOOKUP(F28,Participants!$A$1:$G$798,7,FALSE)</f>
        <v>VARSITY GIRLS</v>
      </c>
      <c r="L28" s="120">
        <f t="shared" si="1"/>
        <v>15</v>
      </c>
      <c r="M28" s="49"/>
      <c r="N28" s="10">
        <v>10</v>
      </c>
      <c r="O28" s="10">
        <v>9</v>
      </c>
    </row>
    <row r="29" spans="1:15" ht="14.25" customHeight="1" x14ac:dyDescent="0.25">
      <c r="F29" s="125">
        <v>1563</v>
      </c>
      <c r="G29" s="49" t="str">
        <f>+VLOOKUP(F29,Participants!$A$1:$F$798,2,FALSE)</f>
        <v>Alaina Howes</v>
      </c>
      <c r="H29" s="49" t="str">
        <f>+VLOOKUP(F29,Participants!$A$1:$F$798,4,FALSE)</f>
        <v>SKS</v>
      </c>
      <c r="I29" s="49" t="str">
        <f>+VLOOKUP(F29,Participants!$A$1:$F$798,5,FALSE)</f>
        <v>F</v>
      </c>
      <c r="J29" s="49">
        <f>+VLOOKUP(F29,Participants!$A$1:$F$798,3,FALSE)</f>
        <v>8</v>
      </c>
      <c r="K29" s="10" t="str">
        <f>+VLOOKUP(F29,Participants!$A$1:$G$798,7,FALSE)</f>
        <v>VARSITY GIRLS</v>
      </c>
      <c r="L29" s="120">
        <f t="shared" si="1"/>
        <v>16</v>
      </c>
      <c r="M29" s="49"/>
      <c r="N29" s="10">
        <v>10</v>
      </c>
      <c r="O29" s="10">
        <v>4</v>
      </c>
    </row>
    <row r="30" spans="1:15" ht="14.25" customHeight="1" x14ac:dyDescent="0.25">
      <c r="F30" s="125">
        <v>810</v>
      </c>
      <c r="G30" s="49" t="str">
        <f>+VLOOKUP(F30,Participants!$A$1:$F$798,2,FALSE)</f>
        <v>Camila Hernandez</v>
      </c>
      <c r="H30" s="49" t="str">
        <f>+VLOOKUP(F30,Participants!$A$1:$F$798,4,FALSE)</f>
        <v>DMA</v>
      </c>
      <c r="I30" s="49" t="str">
        <f>+VLOOKUP(F30,Participants!$A$1:$F$798,5,FALSE)</f>
        <v>F</v>
      </c>
      <c r="J30" s="49">
        <f>+VLOOKUP(F30,Participants!$A$1:$F$798,3,FALSE)</f>
        <v>7</v>
      </c>
      <c r="K30" s="10" t="str">
        <f>+VLOOKUP(F30,Participants!$A$1:$G$798,7,FALSE)</f>
        <v>VARSITY GIRLS</v>
      </c>
      <c r="L30" s="120">
        <f t="shared" si="1"/>
        <v>17</v>
      </c>
      <c r="M30" s="49"/>
      <c r="N30" s="10">
        <v>9</v>
      </c>
      <c r="O30" s="10">
        <v>9</v>
      </c>
    </row>
    <row r="31" spans="1:15" ht="14.25" customHeight="1" x14ac:dyDescent="0.25">
      <c r="F31" s="125">
        <v>399</v>
      </c>
      <c r="G31" s="49" t="str">
        <f>+VLOOKUP(F31,Participants!$A$1:$F$798,2,FALSE)</f>
        <v>Mary Stivoric</v>
      </c>
      <c r="H31" s="49" t="str">
        <f>+VLOOKUP(F31,Participants!$A$1:$F$798,4,FALSE)</f>
        <v>AAP</v>
      </c>
      <c r="I31" s="49" t="str">
        <f>+VLOOKUP(F31,Participants!$A$1:$F$798,5,FALSE)</f>
        <v>F</v>
      </c>
      <c r="J31" s="49">
        <f>+VLOOKUP(F31,Participants!$A$1:$F$798,3,FALSE)</f>
        <v>7</v>
      </c>
      <c r="K31" s="10" t="str">
        <f>+VLOOKUP(F31,Participants!$A$1:$G$798,7,FALSE)</f>
        <v>VARSITY GIRLS</v>
      </c>
      <c r="L31" s="120">
        <f t="shared" si="1"/>
        <v>18</v>
      </c>
      <c r="M31" s="49"/>
      <c r="N31" s="10">
        <v>9</v>
      </c>
      <c r="O31" s="10">
        <v>8</v>
      </c>
    </row>
    <row r="32" spans="1:15" ht="14.25" customHeight="1" x14ac:dyDescent="0.25">
      <c r="F32" s="125">
        <v>1552</v>
      </c>
      <c r="G32" s="49" t="str">
        <f>+VLOOKUP(F32,Participants!$A$1:$F$798,2,FALSE)</f>
        <v>Nora Narwold</v>
      </c>
      <c r="H32" s="49" t="str">
        <f>+VLOOKUP(F32,Participants!$A$1:$F$798,4,FALSE)</f>
        <v>SKS</v>
      </c>
      <c r="I32" s="49" t="str">
        <f>+VLOOKUP(F32,Participants!$A$1:$F$798,5,FALSE)</f>
        <v>F</v>
      </c>
      <c r="J32" s="49">
        <f>+VLOOKUP(F32,Participants!$A$1:$F$798,3,FALSE)</f>
        <v>7</v>
      </c>
      <c r="K32" s="10" t="str">
        <f>+VLOOKUP(F32,Participants!$A$1:$G$798,7,FALSE)</f>
        <v>VARSITY GIRLS</v>
      </c>
      <c r="L32" s="120">
        <f t="shared" si="1"/>
        <v>19</v>
      </c>
      <c r="M32" s="49"/>
      <c r="N32" s="10">
        <v>9</v>
      </c>
      <c r="O32" s="10">
        <v>8</v>
      </c>
    </row>
    <row r="33" spans="6:15" ht="15" customHeight="1" x14ac:dyDescent="0.25">
      <c r="F33" s="125">
        <v>772</v>
      </c>
      <c r="G33" s="49" t="str">
        <f>+VLOOKUP(F33,Participants!$A$1:$F$798,2,FALSE)</f>
        <v>Rhodora Redd</v>
      </c>
      <c r="H33" s="49" t="str">
        <f>+VLOOKUP(F33,Participants!$A$1:$F$798,4,FALSE)</f>
        <v>CDP</v>
      </c>
      <c r="I33" s="49" t="str">
        <f>+VLOOKUP(F33,Participants!$A$1:$F$798,5,FALSE)</f>
        <v>F</v>
      </c>
      <c r="J33" s="49">
        <f>+VLOOKUP(F33,Participants!$A$1:$F$798,3,FALSE)</f>
        <v>8</v>
      </c>
      <c r="K33" s="10" t="str">
        <f>+VLOOKUP(F33,Participants!$A$1:$G$798,7,FALSE)</f>
        <v>VARSITY GIRLS</v>
      </c>
      <c r="L33" s="120">
        <f t="shared" si="1"/>
        <v>20</v>
      </c>
      <c r="M33" s="49"/>
      <c r="N33" s="10">
        <v>9</v>
      </c>
      <c r="O33" s="10">
        <v>7</v>
      </c>
    </row>
    <row r="34" spans="6:15" ht="14.25" customHeight="1" x14ac:dyDescent="0.25">
      <c r="F34" s="125">
        <v>816</v>
      </c>
      <c r="G34" s="49" t="str">
        <f>+VLOOKUP(F34,Participants!$A$1:$F$798,2,FALSE)</f>
        <v>Livi Dagit</v>
      </c>
      <c r="H34" s="49" t="str">
        <f>+VLOOKUP(F34,Participants!$A$1:$F$798,4,FALSE)</f>
        <v>DMA</v>
      </c>
      <c r="I34" s="49" t="str">
        <f>+VLOOKUP(F34,Participants!$A$1:$F$798,5,FALSE)</f>
        <v>F</v>
      </c>
      <c r="J34" s="49">
        <f>+VLOOKUP(F34,Participants!$A$1:$F$798,3,FALSE)</f>
        <v>7</v>
      </c>
      <c r="K34" s="10" t="str">
        <f>+VLOOKUP(F34,Participants!$A$1:$G$798,7,FALSE)</f>
        <v>VARSITY GIRLS</v>
      </c>
      <c r="L34" s="120">
        <f t="shared" si="1"/>
        <v>21</v>
      </c>
      <c r="M34" s="49"/>
      <c r="N34" s="10">
        <v>9</v>
      </c>
      <c r="O34" s="10">
        <v>6</v>
      </c>
    </row>
    <row r="35" spans="6:15" ht="14.25" customHeight="1" x14ac:dyDescent="0.25">
      <c r="F35" s="125">
        <v>1549</v>
      </c>
      <c r="G35" s="49" t="str">
        <f>+VLOOKUP(F35,Participants!$A$1:$F$798,2,FALSE)</f>
        <v>Olivia Menz</v>
      </c>
      <c r="H35" s="49" t="str">
        <f>+VLOOKUP(F35,Participants!$A$1:$F$798,4,FALSE)</f>
        <v>SKS</v>
      </c>
      <c r="I35" s="49" t="str">
        <f>+VLOOKUP(F35,Participants!$A$1:$F$798,5,FALSE)</f>
        <v>F</v>
      </c>
      <c r="J35" s="49">
        <f>+VLOOKUP(F35,Participants!$A$1:$F$798,3,FALSE)</f>
        <v>7</v>
      </c>
      <c r="K35" s="10" t="str">
        <f>+VLOOKUP(F35,Participants!$A$1:$G$798,7,FALSE)</f>
        <v>VARSITY GIRLS</v>
      </c>
      <c r="L35" s="120">
        <f t="shared" si="1"/>
        <v>22</v>
      </c>
      <c r="M35" s="49"/>
      <c r="N35" s="10">
        <v>9</v>
      </c>
      <c r="O35" s="10">
        <v>4</v>
      </c>
    </row>
    <row r="36" spans="6:15" ht="14.25" customHeight="1" x14ac:dyDescent="0.25">
      <c r="F36" s="49">
        <v>393</v>
      </c>
      <c r="G36" s="49" t="str">
        <f>+VLOOKUP(F36,Participants!$A$1:$F$798,2,FALSE)</f>
        <v>Isabella Marcotullio</v>
      </c>
      <c r="H36" s="49" t="str">
        <f>+VLOOKUP(F36,Participants!$A$1:$F$798,4,FALSE)</f>
        <v>AAP</v>
      </c>
      <c r="I36" s="49" t="str">
        <f>+VLOOKUP(F36,Participants!$A$1:$F$798,5,FALSE)</f>
        <v>F</v>
      </c>
      <c r="J36" s="49">
        <f>+VLOOKUP(F36,Participants!$A$1:$F$798,3,FALSE)</f>
        <v>7</v>
      </c>
      <c r="K36" s="10" t="str">
        <f>+VLOOKUP(F36,Participants!$A$1:$G$798,7,FALSE)</f>
        <v>VARSITY GIRLS</v>
      </c>
      <c r="L36" s="120">
        <f t="shared" si="1"/>
        <v>23</v>
      </c>
      <c r="M36" s="49"/>
      <c r="N36" s="10">
        <v>9</v>
      </c>
      <c r="O36" s="10"/>
    </row>
    <row r="37" spans="6:15" ht="14.25" customHeight="1" x14ac:dyDescent="0.25">
      <c r="F37" s="125">
        <v>765</v>
      </c>
      <c r="G37" s="49" t="str">
        <f>+VLOOKUP(F37,Participants!$A$1:$F$798,2,FALSE)</f>
        <v>Amelia LoPresti</v>
      </c>
      <c r="H37" s="49" t="str">
        <f>+VLOOKUP(F37,Participants!$A$1:$F$798,4,FALSE)</f>
        <v>CDP</v>
      </c>
      <c r="I37" s="49" t="str">
        <f>+VLOOKUP(F37,Participants!$A$1:$F$798,5,FALSE)</f>
        <v>F</v>
      </c>
      <c r="J37" s="49">
        <f>+VLOOKUP(F37,Participants!$A$1:$F$798,3,FALSE)</f>
        <v>7</v>
      </c>
      <c r="K37" s="10" t="str">
        <f>+VLOOKUP(F37,Participants!$A$1:$G$798,7,FALSE)</f>
        <v>VARSITY GIRLS</v>
      </c>
      <c r="L37" s="120">
        <f t="shared" si="1"/>
        <v>24</v>
      </c>
      <c r="M37" s="49"/>
      <c r="N37" s="10">
        <v>8</v>
      </c>
      <c r="O37" s="10">
        <v>9</v>
      </c>
    </row>
    <row r="38" spans="6:15" ht="14.25" customHeight="1" x14ac:dyDescent="0.25">
      <c r="F38" s="125">
        <v>769</v>
      </c>
      <c r="G38" s="49" t="str">
        <f>+VLOOKUP(F38,Participants!$A$1:$F$798,2,FALSE)</f>
        <v>Rainey Redd</v>
      </c>
      <c r="H38" s="49" t="str">
        <f>+VLOOKUP(F38,Participants!$A$1:$F$798,4,FALSE)</f>
        <v>CDP</v>
      </c>
      <c r="I38" s="49" t="str">
        <f>+VLOOKUP(F38,Participants!$A$1:$F$798,5,FALSE)</f>
        <v>F</v>
      </c>
      <c r="J38" s="49">
        <f>+VLOOKUP(F38,Participants!$A$1:$F$798,3,FALSE)</f>
        <v>7</v>
      </c>
      <c r="K38" s="10" t="str">
        <f>+VLOOKUP(F38,Participants!$A$1:$G$798,7,FALSE)</f>
        <v>VARSITY GIRLS</v>
      </c>
      <c r="L38" s="120">
        <f t="shared" si="1"/>
        <v>25</v>
      </c>
      <c r="M38" s="49"/>
      <c r="N38" s="10">
        <v>8</v>
      </c>
      <c r="O38" s="10">
        <v>5</v>
      </c>
    </row>
    <row r="39" spans="6:15" ht="14.25" customHeight="1" x14ac:dyDescent="0.25">
      <c r="F39" s="125">
        <v>1237</v>
      </c>
      <c r="G39" s="49" t="str">
        <f>+VLOOKUP(F39,Participants!$A$1:$F$798,2,FALSE)</f>
        <v>Sophia DePascale</v>
      </c>
      <c r="H39" s="49" t="str">
        <f>+VLOOKUP(F39,Participants!$A$1:$F$798,4,FALSE)</f>
        <v>MQA</v>
      </c>
      <c r="I39" s="49" t="str">
        <f>+VLOOKUP(F39,Participants!$A$1:$F$798,5,FALSE)</f>
        <v>F</v>
      </c>
      <c r="J39" s="49">
        <f>+VLOOKUP(F39,Participants!$A$1:$F$798,3,FALSE)</f>
        <v>8</v>
      </c>
      <c r="K39" s="10" t="str">
        <f>+VLOOKUP(F39,Participants!$A$1:$G$798,7,FALSE)</f>
        <v>VARSITY GIRLS</v>
      </c>
      <c r="L39" s="120">
        <f t="shared" si="1"/>
        <v>26</v>
      </c>
      <c r="M39" s="49"/>
      <c r="N39" s="10">
        <v>8</v>
      </c>
      <c r="O39" s="10">
        <v>3</v>
      </c>
    </row>
    <row r="40" spans="6:15" ht="14.25" customHeight="1" x14ac:dyDescent="0.25">
      <c r="F40" s="125">
        <v>770</v>
      </c>
      <c r="G40" s="49" t="str">
        <f>+VLOOKUP(F40,Participants!$A$1:$F$798,2,FALSE)</f>
        <v>McKenzie Grissom</v>
      </c>
      <c r="H40" s="49" t="str">
        <f>+VLOOKUP(F40,Participants!$A$1:$F$798,4,FALSE)</f>
        <v>CDP</v>
      </c>
      <c r="I40" s="49" t="str">
        <f>+VLOOKUP(F40,Participants!$A$1:$F$798,5,FALSE)</f>
        <v>F</v>
      </c>
      <c r="J40" s="49">
        <f>+VLOOKUP(F40,Participants!$A$1:$F$798,3,FALSE)</f>
        <v>8</v>
      </c>
      <c r="K40" s="10" t="str">
        <f>+VLOOKUP(F40,Participants!$A$1:$G$798,7,FALSE)</f>
        <v>VARSITY GIRLS</v>
      </c>
      <c r="L40" s="120">
        <f t="shared" si="1"/>
        <v>27</v>
      </c>
      <c r="M40" s="49"/>
      <c r="N40" s="10">
        <v>7</v>
      </c>
      <c r="O40" s="10">
        <v>4</v>
      </c>
    </row>
    <row r="41" spans="6:15" ht="14.25" customHeight="1" x14ac:dyDescent="0.25">
      <c r="F41" s="125"/>
      <c r="G41" s="49"/>
      <c r="H41" s="49"/>
      <c r="I41" s="49"/>
      <c r="J41" s="49"/>
      <c r="K41" s="10"/>
      <c r="L41" s="120"/>
      <c r="M41" s="49"/>
      <c r="N41" s="10"/>
      <c r="O41" s="10"/>
    </row>
    <row r="42" spans="6:15" ht="14.25" customHeight="1" x14ac:dyDescent="0.25">
      <c r="F42" s="125">
        <v>631</v>
      </c>
      <c r="G42" s="49" t="str">
        <f>+VLOOKUP(F42,Participants!$A$1:$F$798,2,FALSE)</f>
        <v>Karrik Gibson</v>
      </c>
      <c r="H42" s="49" t="str">
        <f>+VLOOKUP(F42,Participants!$A$1:$F$798,4,FALSE)</f>
        <v>BCS</v>
      </c>
      <c r="I42" s="49" t="str">
        <f>+VLOOKUP(F42,Participants!$A$1:$F$798,5,FALSE)</f>
        <v>M</v>
      </c>
      <c r="J42" s="49">
        <f>+VLOOKUP(F42,Participants!$A$1:$F$798,3,FALSE)</f>
        <v>5</v>
      </c>
      <c r="K42" s="10" t="str">
        <f>+VLOOKUP(F42,Participants!$A$1:$G$798,7,FALSE)</f>
        <v>JV BOYS</v>
      </c>
      <c r="L42" s="70">
        <v>1</v>
      </c>
      <c r="M42" s="49">
        <v>10</v>
      </c>
      <c r="N42" s="10">
        <v>11</v>
      </c>
      <c r="O42" s="10">
        <v>11</v>
      </c>
    </row>
    <row r="43" spans="6:15" ht="14.25" customHeight="1" x14ac:dyDescent="0.25">
      <c r="F43" s="125">
        <v>1496</v>
      </c>
      <c r="G43" s="49" t="str">
        <f>+VLOOKUP(F43,Participants!$A$1:$F$798,2,FALSE)</f>
        <v>Christopher Braun</v>
      </c>
      <c r="H43" s="49" t="str">
        <f>+VLOOKUP(F43,Participants!$A$1:$F$798,4,FALSE)</f>
        <v>SKS</v>
      </c>
      <c r="I43" s="49" t="str">
        <f>+VLOOKUP(F43,Participants!$A$1:$F$798,5,FALSE)</f>
        <v>M</v>
      </c>
      <c r="J43" s="49">
        <f>+VLOOKUP(F43,Participants!$A$1:$F$798,3,FALSE)</f>
        <v>6</v>
      </c>
      <c r="K43" s="10" t="str">
        <f>+VLOOKUP(F43,Participants!$A$1:$G$798,7,FALSE)</f>
        <v>JV BOYS</v>
      </c>
      <c r="L43" s="120">
        <f>L42+1</f>
        <v>2</v>
      </c>
      <c r="M43" s="49">
        <v>8</v>
      </c>
      <c r="N43" s="10">
        <v>11</v>
      </c>
      <c r="O43" s="10">
        <v>6</v>
      </c>
    </row>
    <row r="44" spans="6:15" ht="14.25" customHeight="1" x14ac:dyDescent="0.25">
      <c r="F44" s="125">
        <v>1214</v>
      </c>
      <c r="G44" s="49" t="str">
        <f>+VLOOKUP(F44,Participants!$A$1:$F$798,2,FALSE)</f>
        <v>Lewis Gibbons</v>
      </c>
      <c r="H44" s="49" t="str">
        <f>+VLOOKUP(F44,Participants!$A$1:$F$798,4,FALSE)</f>
        <v>MQA</v>
      </c>
      <c r="I44" s="49" t="str">
        <f>+VLOOKUP(F44,Participants!$A$1:$F$798,5,FALSE)</f>
        <v>M</v>
      </c>
      <c r="J44" s="49">
        <f>+VLOOKUP(F44,Participants!$A$1:$F$798,3,FALSE)</f>
        <v>5</v>
      </c>
      <c r="K44" s="10" t="str">
        <f>+VLOOKUP(F44,Participants!$A$1:$G$798,7,FALSE)</f>
        <v>JV BOYS</v>
      </c>
      <c r="L44" s="120">
        <f t="shared" ref="L44:L69" si="2">L43+1</f>
        <v>3</v>
      </c>
      <c r="M44" s="49">
        <v>6</v>
      </c>
      <c r="N44" s="10">
        <v>11</v>
      </c>
      <c r="O44" s="10"/>
    </row>
    <row r="45" spans="6:15" ht="14.25" customHeight="1" x14ac:dyDescent="0.25">
      <c r="F45" s="125">
        <v>1482</v>
      </c>
      <c r="G45" s="49" t="str">
        <f>+VLOOKUP(F45,Participants!$A$1:$F$798,2,FALSE)</f>
        <v>Deklan Balogi</v>
      </c>
      <c r="H45" s="49" t="str">
        <f>+VLOOKUP(F45,Participants!$A$1:$F$798,4,FALSE)</f>
        <v>SKS</v>
      </c>
      <c r="I45" s="49" t="str">
        <f>+VLOOKUP(F45,Participants!$A$1:$F$798,5,FALSE)</f>
        <v>M</v>
      </c>
      <c r="J45" s="49">
        <f>+VLOOKUP(F45,Participants!$A$1:$F$798,3,FALSE)</f>
        <v>5</v>
      </c>
      <c r="K45" s="10" t="str">
        <f>+VLOOKUP(F45,Participants!$A$1:$G$798,7,FALSE)</f>
        <v>JV BOYS</v>
      </c>
      <c r="L45" s="120">
        <f t="shared" si="2"/>
        <v>4</v>
      </c>
      <c r="M45" s="49">
        <v>5</v>
      </c>
      <c r="N45" s="10">
        <v>10</v>
      </c>
      <c r="O45" s="10">
        <v>6</v>
      </c>
    </row>
    <row r="46" spans="6:15" ht="14.25" customHeight="1" x14ac:dyDescent="0.25">
      <c r="F46" s="125">
        <v>633</v>
      </c>
      <c r="G46" s="49" t="str">
        <f>+VLOOKUP(F46,Participants!$A$1:$F$798,2,FALSE)</f>
        <v>Anthony Edwards</v>
      </c>
      <c r="H46" s="49" t="str">
        <f>+VLOOKUP(F46,Participants!$A$1:$F$798,4,FALSE)</f>
        <v>BCS</v>
      </c>
      <c r="I46" s="49" t="str">
        <f>+VLOOKUP(F46,Participants!$A$1:$F$798,5,FALSE)</f>
        <v>M</v>
      </c>
      <c r="J46" s="49">
        <f>+VLOOKUP(F46,Participants!$A$1:$F$798,3,FALSE)</f>
        <v>6</v>
      </c>
      <c r="K46" s="10" t="str">
        <f>+VLOOKUP(F46,Participants!$A$1:$G$798,7,FALSE)</f>
        <v>JV BOYS</v>
      </c>
      <c r="L46" s="120">
        <f t="shared" si="2"/>
        <v>5</v>
      </c>
      <c r="M46" s="49">
        <v>4</v>
      </c>
      <c r="N46" s="10">
        <v>10</v>
      </c>
      <c r="O46" s="10">
        <v>5</v>
      </c>
    </row>
    <row r="47" spans="6:15" ht="14.25" customHeight="1" x14ac:dyDescent="0.25">
      <c r="F47" s="125">
        <v>629</v>
      </c>
      <c r="G47" s="49" t="str">
        <f>+VLOOKUP(F47,Participants!$A$1:$F$798,2,FALSE)</f>
        <v>Fred Edwards</v>
      </c>
      <c r="H47" s="49" t="str">
        <f>+VLOOKUP(F47,Participants!$A$1:$F$798,4,FALSE)</f>
        <v>BCS</v>
      </c>
      <c r="I47" s="49" t="str">
        <f>+VLOOKUP(F47,Participants!$A$1:$F$798,5,FALSE)</f>
        <v>M</v>
      </c>
      <c r="J47" s="49">
        <f>+VLOOKUP(F47,Participants!$A$1:$F$798,3,FALSE)</f>
        <v>5</v>
      </c>
      <c r="K47" s="10" t="str">
        <f>+VLOOKUP(F47,Participants!$A$1:$G$798,7,FALSE)</f>
        <v>JV BOYS</v>
      </c>
      <c r="L47" s="120">
        <f t="shared" si="2"/>
        <v>6</v>
      </c>
      <c r="M47" s="49">
        <v>3</v>
      </c>
      <c r="N47" s="10">
        <v>10</v>
      </c>
      <c r="O47" s="10">
        <v>4</v>
      </c>
    </row>
    <row r="48" spans="6:15" ht="14.25" customHeight="1" x14ac:dyDescent="0.25">
      <c r="F48" s="125">
        <v>718</v>
      </c>
      <c r="G48" s="49" t="str">
        <f>+VLOOKUP(F48,Participants!$A$1:$F$798,2,FALSE)</f>
        <v>Remington Colt</v>
      </c>
      <c r="H48" s="49" t="str">
        <f>+VLOOKUP(F48,Participants!$A$1:$F$798,4,FALSE)</f>
        <v>CDL</v>
      </c>
      <c r="I48" s="49" t="str">
        <f>+VLOOKUP(F48,Participants!$A$1:$F$798,5,FALSE)</f>
        <v>M</v>
      </c>
      <c r="J48" s="49">
        <f>+VLOOKUP(F48,Participants!$A$1:$F$798,3,FALSE)</f>
        <v>6</v>
      </c>
      <c r="K48" s="10" t="str">
        <f>+VLOOKUP(F48,Participants!$A$1:$G$798,7,FALSE)</f>
        <v>JV BOYS</v>
      </c>
      <c r="L48" s="120">
        <f t="shared" si="2"/>
        <v>7</v>
      </c>
      <c r="M48" s="49">
        <v>2</v>
      </c>
      <c r="N48" s="10">
        <v>10</v>
      </c>
      <c r="O48" s="10"/>
    </row>
    <row r="49" spans="6:15" ht="14.25" customHeight="1" x14ac:dyDescent="0.25">
      <c r="F49" s="125">
        <v>1501</v>
      </c>
      <c r="G49" s="49" t="str">
        <f>+VLOOKUP(F49,Participants!$A$1:$F$798,2,FALSE)</f>
        <v>Jaxson Niemeier</v>
      </c>
      <c r="H49" s="49" t="str">
        <f>+VLOOKUP(F49,Participants!$A$1:$F$798,4,FALSE)</f>
        <v>SKS</v>
      </c>
      <c r="I49" s="49" t="str">
        <f>+VLOOKUP(F49,Participants!$A$1:$F$798,5,FALSE)</f>
        <v>M</v>
      </c>
      <c r="J49" s="49">
        <f>+VLOOKUP(F49,Participants!$A$1:$F$798,3,FALSE)</f>
        <v>6</v>
      </c>
      <c r="K49" s="10" t="str">
        <f>+VLOOKUP(F49,Participants!$A$1:$G$798,7,FALSE)</f>
        <v>JV BOYS</v>
      </c>
      <c r="L49" s="120">
        <f t="shared" si="2"/>
        <v>8</v>
      </c>
      <c r="M49" s="49">
        <v>1</v>
      </c>
      <c r="N49" s="10">
        <v>9</v>
      </c>
      <c r="O49" s="10">
        <v>11</v>
      </c>
    </row>
    <row r="50" spans="6:15" ht="14.25" customHeight="1" x14ac:dyDescent="0.25">
      <c r="F50" s="125">
        <v>369</v>
      </c>
      <c r="G50" s="49" t="str">
        <f>+VLOOKUP(F50,Participants!$A$1:$F$798,2,FALSE)</f>
        <v>Jackson Randall</v>
      </c>
      <c r="H50" s="49" t="str">
        <f>+VLOOKUP(F50,Participants!$A$1:$F$798,4,FALSE)</f>
        <v>AAP</v>
      </c>
      <c r="I50" s="49" t="str">
        <f>+VLOOKUP(F50,Participants!$A$1:$F$798,5,FALSE)</f>
        <v>M</v>
      </c>
      <c r="J50" s="49">
        <f>+VLOOKUP(F50,Participants!$A$1:$F$798,3,FALSE)</f>
        <v>6</v>
      </c>
      <c r="K50" s="10" t="str">
        <f>+VLOOKUP(F50,Participants!$A$1:$G$798,7,FALSE)</f>
        <v>JV BOYS</v>
      </c>
      <c r="L50" s="120">
        <f t="shared" si="2"/>
        <v>9</v>
      </c>
      <c r="M50" s="49"/>
      <c r="N50" s="10">
        <v>9</v>
      </c>
      <c r="O50" s="10">
        <v>10</v>
      </c>
    </row>
    <row r="51" spans="6:15" ht="14.25" customHeight="1" x14ac:dyDescent="0.25">
      <c r="F51" s="125">
        <v>995</v>
      </c>
      <c r="G51" s="49" t="str">
        <f>+VLOOKUP(F51,Participants!$A$1:$F$798,2,FALSE)</f>
        <v>Dylan Jones</v>
      </c>
      <c r="H51" s="49" t="str">
        <f>+VLOOKUP(F51,Participants!$A$1:$F$798,4,FALSE)</f>
        <v>HFS</v>
      </c>
      <c r="I51" s="49" t="str">
        <f>+VLOOKUP(F51,Participants!$A$1:$F$798,5,FALSE)</f>
        <v>M</v>
      </c>
      <c r="J51" s="49">
        <f>+VLOOKUP(F51,Participants!$A$1:$F$798,3,FALSE)</f>
        <v>5</v>
      </c>
      <c r="K51" s="10" t="str">
        <f>+VLOOKUP(F51,Participants!$A$1:$G$798,7,FALSE)</f>
        <v>JV BOYS</v>
      </c>
      <c r="L51" s="120">
        <f t="shared" si="2"/>
        <v>10</v>
      </c>
      <c r="M51" s="49"/>
      <c r="N51" s="10">
        <v>9</v>
      </c>
      <c r="O51" s="10">
        <v>9</v>
      </c>
    </row>
    <row r="52" spans="6:15" ht="14.25" customHeight="1" x14ac:dyDescent="0.25">
      <c r="F52" s="125">
        <v>795</v>
      </c>
      <c r="G52" s="49" t="str">
        <f>+VLOOKUP(F52,Participants!$A$1:$F$798,2,FALSE)</f>
        <v>Jackson Woodward</v>
      </c>
      <c r="H52" s="49" t="str">
        <f>+VLOOKUP(F52,Participants!$A$1:$F$798,4,FALSE)</f>
        <v>DMA</v>
      </c>
      <c r="I52" s="49" t="str">
        <f>+VLOOKUP(F52,Participants!$A$1:$F$798,5,FALSE)</f>
        <v>M</v>
      </c>
      <c r="J52" s="49">
        <f>+VLOOKUP(F52,Participants!$A$1:$F$798,3,FALSE)</f>
        <v>5</v>
      </c>
      <c r="K52" s="10" t="str">
        <f>+VLOOKUP(F52,Participants!$A$1:$G$798,7,FALSE)</f>
        <v>JV BOYS</v>
      </c>
      <c r="L52" s="120">
        <f t="shared" si="2"/>
        <v>11</v>
      </c>
      <c r="M52" s="49"/>
      <c r="N52" s="10">
        <v>9</v>
      </c>
      <c r="O52" s="10">
        <v>6</v>
      </c>
    </row>
    <row r="53" spans="6:15" ht="14.25" customHeight="1" x14ac:dyDescent="0.25">
      <c r="F53" s="125">
        <v>365</v>
      </c>
      <c r="G53" s="49" t="str">
        <f>+VLOOKUP(F53,Participants!$A$1:$F$798,2,FALSE)</f>
        <v>Leo Predis</v>
      </c>
      <c r="H53" s="49" t="str">
        <f>+VLOOKUP(F53,Participants!$A$1:$F$798,4,FALSE)</f>
        <v>AAP</v>
      </c>
      <c r="I53" s="49" t="str">
        <f>+VLOOKUP(F53,Participants!$A$1:$F$798,5,FALSE)</f>
        <v>M</v>
      </c>
      <c r="J53" s="49">
        <f>+VLOOKUP(F53,Participants!$A$1:$F$798,3,FALSE)</f>
        <v>5</v>
      </c>
      <c r="K53" s="10" t="str">
        <f>+VLOOKUP(F53,Participants!$A$1:$G$798,7,FALSE)</f>
        <v>JV BOYS</v>
      </c>
      <c r="L53" s="120">
        <f t="shared" si="2"/>
        <v>12</v>
      </c>
      <c r="M53" s="49"/>
      <c r="N53" s="10">
        <v>9</v>
      </c>
      <c r="O53" s="10">
        <v>3</v>
      </c>
    </row>
    <row r="54" spans="6:15" ht="14.25" customHeight="1" x14ac:dyDescent="0.25">
      <c r="F54" s="125">
        <v>720</v>
      </c>
      <c r="G54" s="49" t="str">
        <f>+VLOOKUP(F54,Participants!$A$1:$F$798,2,FALSE)</f>
        <v>Dax McCullough</v>
      </c>
      <c r="H54" s="49" t="str">
        <f>+VLOOKUP(F54,Participants!$A$1:$F$798,4,FALSE)</f>
        <v>CDL</v>
      </c>
      <c r="I54" s="49" t="str">
        <f>+VLOOKUP(F54,Participants!$A$1:$F$798,5,FALSE)</f>
        <v>M</v>
      </c>
      <c r="J54" s="49">
        <f>+VLOOKUP(F54,Participants!$A$1:$F$798,3,FALSE)</f>
        <v>6</v>
      </c>
      <c r="K54" s="10" t="str">
        <f>+VLOOKUP(F54,Participants!$A$1:$G$798,7,FALSE)</f>
        <v>JV BOYS</v>
      </c>
      <c r="L54" s="120">
        <f t="shared" si="2"/>
        <v>13</v>
      </c>
      <c r="M54" s="49"/>
      <c r="N54" s="10">
        <v>9</v>
      </c>
      <c r="O54" s="10">
        <v>3</v>
      </c>
    </row>
    <row r="55" spans="6:15" ht="14.25" customHeight="1" x14ac:dyDescent="0.25">
      <c r="F55" s="125">
        <v>1213</v>
      </c>
      <c r="G55" s="49" t="str">
        <f>+VLOOKUP(F55,Participants!$A$1:$F$798,2,FALSE)</f>
        <v>Wayne Bauer</v>
      </c>
      <c r="H55" s="49" t="str">
        <f>+VLOOKUP(F55,Participants!$A$1:$F$798,4,FALSE)</f>
        <v>MQA</v>
      </c>
      <c r="I55" s="49" t="str">
        <f>+VLOOKUP(F55,Participants!$A$1:$F$798,5,FALSE)</f>
        <v>M</v>
      </c>
      <c r="J55" s="49">
        <f>+VLOOKUP(F55,Participants!$A$1:$F$798,3,FALSE)</f>
        <v>5</v>
      </c>
      <c r="K55" s="10" t="str">
        <f>+VLOOKUP(F55,Participants!$A$1:$G$798,7,FALSE)</f>
        <v>JV BOYS</v>
      </c>
      <c r="L55" s="120">
        <f t="shared" si="2"/>
        <v>14</v>
      </c>
      <c r="M55" s="49"/>
      <c r="N55" s="10">
        <v>9</v>
      </c>
      <c r="O55" s="10">
        <v>2</v>
      </c>
    </row>
    <row r="56" spans="6:15" ht="14.25" customHeight="1" x14ac:dyDescent="0.25">
      <c r="F56" s="125">
        <v>1216</v>
      </c>
      <c r="G56" s="49" t="str">
        <f>+VLOOKUP(F56,Participants!$A$1:$F$798,2,FALSE)</f>
        <v>Jaxon Orr</v>
      </c>
      <c r="H56" s="49" t="str">
        <f>+VLOOKUP(F56,Participants!$A$1:$F$798,4,FALSE)</f>
        <v>MQA</v>
      </c>
      <c r="I56" s="49" t="str">
        <f>+VLOOKUP(F56,Participants!$A$1:$F$798,5,FALSE)</f>
        <v>M</v>
      </c>
      <c r="J56" s="49">
        <f>+VLOOKUP(F56,Participants!$A$1:$F$798,3,FALSE)</f>
        <v>5</v>
      </c>
      <c r="K56" s="10" t="str">
        <f>+VLOOKUP(F56,Participants!$A$1:$G$798,7,FALSE)</f>
        <v>JV BOYS</v>
      </c>
      <c r="L56" s="120">
        <f t="shared" si="2"/>
        <v>15</v>
      </c>
      <c r="M56" s="49"/>
      <c r="N56" s="10">
        <v>9</v>
      </c>
      <c r="O56" s="10">
        <v>2</v>
      </c>
    </row>
    <row r="57" spans="6:15" ht="14.25" customHeight="1" x14ac:dyDescent="0.25">
      <c r="F57" s="125">
        <v>660</v>
      </c>
      <c r="G57" s="49" t="str">
        <f>+VLOOKUP(F57,Participants!$A$1:$F$798,2,FALSE)</f>
        <v>Franceso Papa</v>
      </c>
      <c r="H57" s="49" t="str">
        <f>+VLOOKUP(F57,Participants!$A$1:$F$798,4,FALSE)</f>
        <v>BTA</v>
      </c>
      <c r="I57" s="49" t="str">
        <f>+VLOOKUP(F57,Participants!$A$1:$F$798,5,FALSE)</f>
        <v>M</v>
      </c>
      <c r="J57" s="49">
        <f>+VLOOKUP(F57,Participants!$A$1:$F$798,3,FALSE)</f>
        <v>5</v>
      </c>
      <c r="K57" s="10" t="str">
        <f>+VLOOKUP(F57,Participants!$A$1:$G$798,7,FALSE)</f>
        <v>JV BOYS</v>
      </c>
      <c r="L57" s="120">
        <f t="shared" si="2"/>
        <v>16</v>
      </c>
      <c r="M57" s="49"/>
      <c r="N57" s="10">
        <v>9</v>
      </c>
      <c r="O57" s="10">
        <v>1</v>
      </c>
    </row>
    <row r="58" spans="6:15" ht="14.25" customHeight="1" x14ac:dyDescent="0.25">
      <c r="F58" s="125">
        <v>755</v>
      </c>
      <c r="G58" s="49" t="str">
        <f>+VLOOKUP(F58,Participants!$A$1:$F$798,2,FALSE)</f>
        <v>Joseph Monroe</v>
      </c>
      <c r="H58" s="49" t="str">
        <f>+VLOOKUP(F58,Participants!$A$1:$F$798,4,FALSE)</f>
        <v>CDP</v>
      </c>
      <c r="I58" s="49" t="str">
        <f>+VLOOKUP(F58,Participants!$A$1:$F$798,5,FALSE)</f>
        <v>M</v>
      </c>
      <c r="J58" s="49">
        <f>+VLOOKUP(F58,Participants!$A$1:$F$798,3,FALSE)</f>
        <v>5</v>
      </c>
      <c r="K58" s="10" t="str">
        <f>+VLOOKUP(F58,Participants!$A$1:$G$798,7,FALSE)</f>
        <v>JV BOYS</v>
      </c>
      <c r="L58" s="120">
        <f t="shared" si="2"/>
        <v>17</v>
      </c>
      <c r="M58" s="49"/>
      <c r="N58" s="10">
        <v>8</v>
      </c>
      <c r="O58" s="10">
        <v>7</v>
      </c>
    </row>
    <row r="59" spans="6:15" ht="14.25" customHeight="1" x14ac:dyDescent="0.25">
      <c r="F59" s="125">
        <v>716</v>
      </c>
      <c r="G59" s="49" t="str">
        <f>+VLOOKUP(F59,Participants!$A$1:$F$798,2,FALSE)</f>
        <v>Luke Parrish</v>
      </c>
      <c r="H59" s="49" t="str">
        <f>+VLOOKUP(F59,Participants!$A$1:$F$798,4,FALSE)</f>
        <v>CDL</v>
      </c>
      <c r="I59" s="49" t="str">
        <f>+VLOOKUP(F59,Participants!$A$1:$F$798,5,FALSE)</f>
        <v>M</v>
      </c>
      <c r="J59" s="49">
        <f>+VLOOKUP(F59,Participants!$A$1:$F$798,3,FALSE)</f>
        <v>5</v>
      </c>
      <c r="K59" s="10" t="str">
        <f>+VLOOKUP(F59,Participants!$A$1:$G$798,7,FALSE)</f>
        <v>JV BOYS</v>
      </c>
      <c r="L59" s="120">
        <f t="shared" si="2"/>
        <v>18</v>
      </c>
      <c r="M59" s="49"/>
      <c r="N59" s="10">
        <v>8</v>
      </c>
      <c r="O59" s="10">
        <v>6</v>
      </c>
    </row>
    <row r="60" spans="6:15" ht="14.25" customHeight="1" x14ac:dyDescent="0.25">
      <c r="F60" s="125">
        <v>1152</v>
      </c>
      <c r="G60" s="49" t="str">
        <f>+VLOOKUP(F60,Participants!$A$1:$F$798,2,FALSE)</f>
        <v>James Jordan</v>
      </c>
      <c r="H60" s="49" t="str">
        <f>+VLOOKUP(F60,Participants!$A$1:$F$798,4,FALSE)</f>
        <v>MOS</v>
      </c>
      <c r="I60" s="49" t="str">
        <f>+VLOOKUP(F60,Participants!$A$1:$F$798,5,FALSE)</f>
        <v>M</v>
      </c>
      <c r="J60" s="49">
        <f>+VLOOKUP(F60,Participants!$A$1:$F$798,3,FALSE)</f>
        <v>6</v>
      </c>
      <c r="K60" s="10" t="str">
        <f>+VLOOKUP(F60,Participants!$A$1:$G$798,7,FALSE)</f>
        <v>JV BOYS</v>
      </c>
      <c r="L60" s="120">
        <f t="shared" si="2"/>
        <v>19</v>
      </c>
      <c r="M60" s="49"/>
      <c r="N60" s="10">
        <v>8</v>
      </c>
      <c r="O60" s="10">
        <v>5</v>
      </c>
    </row>
    <row r="61" spans="6:15" ht="14.25" customHeight="1" x14ac:dyDescent="0.25">
      <c r="F61" s="125">
        <v>1217</v>
      </c>
      <c r="G61" s="49" t="str">
        <f>+VLOOKUP(F61,Participants!$A$1:$F$798,2,FALSE)</f>
        <v>Isaac Townsend</v>
      </c>
      <c r="H61" s="49" t="str">
        <f>+VLOOKUP(F61,Participants!$A$1:$F$798,4,FALSE)</f>
        <v>MQA</v>
      </c>
      <c r="I61" s="49" t="str">
        <f>+VLOOKUP(F61,Participants!$A$1:$F$798,5,FALSE)</f>
        <v>M</v>
      </c>
      <c r="J61" s="49">
        <f>+VLOOKUP(F61,Participants!$A$1:$F$798,3,FALSE)</f>
        <v>6</v>
      </c>
      <c r="K61" s="10" t="str">
        <f>+VLOOKUP(F61,Participants!$A$1:$G$798,7,FALSE)</f>
        <v>JV BOYS</v>
      </c>
      <c r="L61" s="120">
        <f t="shared" si="2"/>
        <v>20</v>
      </c>
      <c r="M61" s="49"/>
      <c r="N61" s="10">
        <v>8</v>
      </c>
      <c r="O61" s="10">
        <v>3</v>
      </c>
    </row>
    <row r="62" spans="6:15" ht="14.25" customHeight="1" x14ac:dyDescent="0.25">
      <c r="F62" s="125">
        <v>998</v>
      </c>
      <c r="G62" s="49" t="str">
        <f>+VLOOKUP(F62,Participants!$A$1:$F$798,2,FALSE)</f>
        <v>Colton Matthews</v>
      </c>
      <c r="H62" s="49" t="str">
        <f>+VLOOKUP(F62,Participants!$A$1:$F$798,4,FALSE)</f>
        <v>HFS</v>
      </c>
      <c r="I62" s="49" t="str">
        <f>+VLOOKUP(F62,Participants!$A$1:$F$798,5,FALSE)</f>
        <v>M</v>
      </c>
      <c r="J62" s="49">
        <f>+VLOOKUP(F62,Participants!$A$1:$F$798,3,FALSE)</f>
        <v>6</v>
      </c>
      <c r="K62" s="10" t="str">
        <f>+VLOOKUP(F62,Participants!$A$1:$G$798,7,FALSE)</f>
        <v>JV BOYS</v>
      </c>
      <c r="L62" s="120">
        <f t="shared" si="2"/>
        <v>21</v>
      </c>
      <c r="M62" s="49"/>
      <c r="N62" s="10">
        <v>7</v>
      </c>
      <c r="O62" s="10">
        <v>11</v>
      </c>
    </row>
    <row r="63" spans="6:15" ht="14.25" customHeight="1" x14ac:dyDescent="0.25">
      <c r="F63" s="125">
        <v>757</v>
      </c>
      <c r="G63" s="49" t="str">
        <f>+VLOOKUP(F63,Participants!$A$1:$F$798,2,FALSE)</f>
        <v>Maximo Macerelli</v>
      </c>
      <c r="H63" s="49" t="str">
        <f>+VLOOKUP(F63,Participants!$A$1:$F$798,4,FALSE)</f>
        <v>CDP</v>
      </c>
      <c r="I63" s="49" t="str">
        <f>+VLOOKUP(F63,Participants!$A$1:$F$798,5,FALSE)</f>
        <v>M</v>
      </c>
      <c r="J63" s="49">
        <f>+VLOOKUP(F63,Participants!$A$1:$F$798,3,FALSE)</f>
        <v>6</v>
      </c>
      <c r="K63" s="10" t="str">
        <f>+VLOOKUP(F63,Participants!$A$1:$G$798,7,FALSE)</f>
        <v>JV BOYS</v>
      </c>
      <c r="L63" s="120">
        <f t="shared" si="2"/>
        <v>22</v>
      </c>
      <c r="M63" s="49"/>
      <c r="N63" s="10">
        <v>7</v>
      </c>
      <c r="O63" s="10">
        <v>8</v>
      </c>
    </row>
    <row r="64" spans="6:15" ht="14.25" customHeight="1" x14ac:dyDescent="0.25">
      <c r="F64" s="125">
        <v>1678</v>
      </c>
      <c r="G64" s="49" t="str">
        <f>+VLOOKUP(F64,Participants!$A$1:$F$798,2,FALSE)</f>
        <v>Marcus McClain</v>
      </c>
      <c r="H64" s="49" t="str">
        <f>+VLOOKUP(F64,Participants!$A$1:$F$798,4,FALSE)</f>
        <v>STG</v>
      </c>
      <c r="I64" s="49" t="str">
        <f>+VLOOKUP(F64,Participants!$A$1:$F$798,5,FALSE)</f>
        <v>M</v>
      </c>
      <c r="J64" s="49">
        <f>+VLOOKUP(F64,Participants!$A$1:$F$798,3,FALSE)</f>
        <v>6</v>
      </c>
      <c r="K64" s="10" t="str">
        <f>+VLOOKUP(F64,Participants!$A$1:$G$798,7,FALSE)</f>
        <v>JV BOYS</v>
      </c>
      <c r="L64" s="120">
        <f t="shared" si="2"/>
        <v>23</v>
      </c>
      <c r="M64" s="49"/>
      <c r="N64" s="10">
        <v>7</v>
      </c>
      <c r="O64" s="10">
        <v>7</v>
      </c>
    </row>
    <row r="65" spans="6:15" ht="14.25" customHeight="1" x14ac:dyDescent="0.25">
      <c r="F65" s="125">
        <v>997</v>
      </c>
      <c r="G65" s="49" t="str">
        <f>+VLOOKUP(F65,Participants!$A$1:$F$798,2,FALSE)</f>
        <v>Brody Wick</v>
      </c>
      <c r="H65" s="49" t="str">
        <f>+VLOOKUP(F65,Participants!$A$1:$F$798,4,FALSE)</f>
        <v>HFS</v>
      </c>
      <c r="I65" s="49" t="str">
        <f>+VLOOKUP(F65,Participants!$A$1:$F$798,5,FALSE)</f>
        <v>M</v>
      </c>
      <c r="J65" s="49">
        <f>+VLOOKUP(F65,Participants!$A$1:$F$798,3,FALSE)</f>
        <v>6</v>
      </c>
      <c r="K65" s="10" t="str">
        <f>+VLOOKUP(F65,Participants!$A$1:$G$798,7,FALSE)</f>
        <v>JV BOYS</v>
      </c>
      <c r="L65" s="120">
        <f t="shared" si="2"/>
        <v>24</v>
      </c>
      <c r="M65" s="49"/>
      <c r="N65" s="10">
        <v>7</v>
      </c>
      <c r="O65" s="10">
        <v>2</v>
      </c>
    </row>
    <row r="66" spans="6:15" ht="14.25" customHeight="1" x14ac:dyDescent="0.25">
      <c r="F66" s="125">
        <v>309</v>
      </c>
      <c r="G66" s="49" t="str">
        <f>+VLOOKUP(F66,Participants!$A$1:$F$798,2,FALSE)</f>
        <v>Aidan Wren</v>
      </c>
      <c r="H66" s="49" t="str">
        <f>+VLOOKUP(F66,Participants!$A$1:$F$798,4,FALSE)</f>
        <v>AAG</v>
      </c>
      <c r="I66" s="49" t="str">
        <f>+VLOOKUP(F66,Participants!$A$1:$F$798,5,FALSE)</f>
        <v>M</v>
      </c>
      <c r="J66" s="49">
        <f>+VLOOKUP(F66,Participants!$A$1:$F$798,3,FALSE)</f>
        <v>5</v>
      </c>
      <c r="K66" s="10" t="str">
        <f>+VLOOKUP(F66,Participants!$A$1:$G$798,7,FALSE)</f>
        <v>JV BOYS</v>
      </c>
      <c r="L66" s="120">
        <f t="shared" si="2"/>
        <v>25</v>
      </c>
      <c r="M66" s="49"/>
      <c r="N66" s="10">
        <v>7</v>
      </c>
      <c r="O66" s="10"/>
    </row>
    <row r="67" spans="6:15" ht="14.25" customHeight="1" x14ac:dyDescent="0.25">
      <c r="F67" s="125">
        <v>753</v>
      </c>
      <c r="G67" s="49" t="str">
        <f>+VLOOKUP(F67,Participants!$A$1:$F$798,2,FALSE)</f>
        <v>Andrew Buck</v>
      </c>
      <c r="H67" s="49" t="str">
        <f>+VLOOKUP(F67,Participants!$A$1:$F$798,4,FALSE)</f>
        <v>CDP</v>
      </c>
      <c r="I67" s="49" t="str">
        <f>+VLOOKUP(F67,Participants!$A$1:$F$798,5,FALSE)</f>
        <v>M</v>
      </c>
      <c r="J67" s="49">
        <f>+VLOOKUP(F67,Participants!$A$1:$F$798,3,FALSE)</f>
        <v>5</v>
      </c>
      <c r="K67" s="10" t="str">
        <f>+VLOOKUP(F67,Participants!$A$1:$G$798,7,FALSE)</f>
        <v>JV BOYS</v>
      </c>
      <c r="L67" s="120">
        <f t="shared" si="2"/>
        <v>26</v>
      </c>
      <c r="M67" s="49"/>
      <c r="N67" s="10">
        <v>6</v>
      </c>
      <c r="O67" s="10">
        <v>7</v>
      </c>
    </row>
    <row r="68" spans="6:15" ht="14.25" customHeight="1" x14ac:dyDescent="0.25">
      <c r="F68" s="125">
        <v>999</v>
      </c>
      <c r="G68" s="49" t="str">
        <f>+VLOOKUP(F68,Participants!$A$1:$F$798,2,FALSE)</f>
        <v>Colton Maseth</v>
      </c>
      <c r="H68" s="49" t="str">
        <f>+VLOOKUP(F68,Participants!$A$1:$F$798,4,FALSE)</f>
        <v>HFS</v>
      </c>
      <c r="I68" s="49" t="str">
        <f>+VLOOKUP(F68,Participants!$A$1:$F$798,5,FALSE)</f>
        <v>M</v>
      </c>
      <c r="J68" s="49">
        <f>+VLOOKUP(F68,Participants!$A$1:$F$798,3,FALSE)</f>
        <v>6</v>
      </c>
      <c r="K68" s="10" t="str">
        <f>+VLOOKUP(F68,Participants!$A$1:$G$798,7,FALSE)</f>
        <v>JV BOYS</v>
      </c>
      <c r="L68" s="120">
        <f t="shared" si="2"/>
        <v>27</v>
      </c>
      <c r="M68" s="49"/>
      <c r="N68" s="10">
        <v>6</v>
      </c>
      <c r="O68" s="10"/>
    </row>
    <row r="69" spans="6:15" ht="14.25" customHeight="1" x14ac:dyDescent="0.25">
      <c r="F69" s="125">
        <v>794</v>
      </c>
      <c r="G69" s="49" t="str">
        <f>+VLOOKUP(F69,Participants!$A$1:$F$798,2,FALSE)</f>
        <v>Simon Bandish</v>
      </c>
      <c r="H69" s="49" t="str">
        <f>+VLOOKUP(F69,Participants!$A$1:$F$798,4,FALSE)</f>
        <v>DMA</v>
      </c>
      <c r="I69" s="49" t="str">
        <f>+VLOOKUP(F69,Participants!$A$1:$F$798,5,FALSE)</f>
        <v>M</v>
      </c>
      <c r="J69" s="49">
        <f>+VLOOKUP(F69,Participants!$A$1:$F$798,3,FALSE)</f>
        <v>5</v>
      </c>
      <c r="K69" s="10" t="str">
        <f>+VLOOKUP(F69,Participants!$A$1:$G$798,7,FALSE)</f>
        <v>JV BOYS</v>
      </c>
      <c r="L69" s="120">
        <f t="shared" si="2"/>
        <v>28</v>
      </c>
      <c r="M69" s="49"/>
      <c r="N69" s="10">
        <v>5</v>
      </c>
      <c r="O69" s="10"/>
    </row>
    <row r="70" spans="6:15" ht="14.25" customHeight="1" x14ac:dyDescent="0.25">
      <c r="F70" s="125"/>
      <c r="G70" s="49"/>
      <c r="H70" s="49"/>
      <c r="I70" s="49"/>
      <c r="J70" s="49"/>
      <c r="K70" s="10"/>
      <c r="L70" s="70"/>
      <c r="M70" s="49"/>
      <c r="N70" s="10"/>
      <c r="O70" s="10"/>
    </row>
    <row r="71" spans="6:15" ht="14.25" customHeight="1" x14ac:dyDescent="0.25">
      <c r="F71" s="125">
        <v>1226</v>
      </c>
      <c r="G71" s="49" t="str">
        <f>+VLOOKUP(F71,Participants!$A$1:$F$798,2,FALSE)</f>
        <v>Mara Brell</v>
      </c>
      <c r="H71" s="49" t="str">
        <f>+VLOOKUP(F71,Participants!$A$1:$F$798,4,FALSE)</f>
        <v>MQA</v>
      </c>
      <c r="I71" s="49" t="str">
        <f>+VLOOKUP(F71,Participants!$A$1:$F$798,5,FALSE)</f>
        <v>F</v>
      </c>
      <c r="J71" s="49">
        <f>+VLOOKUP(F71,Participants!$A$1:$F$798,3,FALSE)</f>
        <v>6</v>
      </c>
      <c r="K71" s="10" t="str">
        <f>+VLOOKUP(F71,Participants!$A$1:$G$798,7,FALSE)</f>
        <v>JV GIRLS</v>
      </c>
      <c r="L71" s="70">
        <v>1</v>
      </c>
      <c r="M71" s="49">
        <v>10</v>
      </c>
      <c r="N71" s="10">
        <v>14</v>
      </c>
      <c r="O71" s="10">
        <v>7</v>
      </c>
    </row>
    <row r="72" spans="6:15" ht="14.25" customHeight="1" x14ac:dyDescent="0.25">
      <c r="F72" s="125">
        <v>1219</v>
      </c>
      <c r="G72" s="49" t="str">
        <f>+VLOOKUP(F72,Participants!$A$1:$F$798,2,FALSE)</f>
        <v>Savannah Cirigliano</v>
      </c>
      <c r="H72" s="49" t="str">
        <f>+VLOOKUP(F72,Participants!$A$1:$F$798,4,FALSE)</f>
        <v>MQA</v>
      </c>
      <c r="I72" s="49" t="str">
        <f>+VLOOKUP(F72,Participants!$A$1:$F$798,5,FALSE)</f>
        <v>F</v>
      </c>
      <c r="J72" s="49">
        <f>+VLOOKUP(F72,Participants!$A$1:$F$798,3,FALSE)</f>
        <v>5</v>
      </c>
      <c r="K72" s="10" t="str">
        <f>+VLOOKUP(F72,Participants!$A$1:$G$798,7,FALSE)</f>
        <v>JV GIRLS</v>
      </c>
      <c r="L72" s="120">
        <f>L71+1</f>
        <v>2</v>
      </c>
      <c r="M72" s="49">
        <v>8</v>
      </c>
      <c r="N72" s="10">
        <v>12</v>
      </c>
      <c r="O72" s="10">
        <v>5</v>
      </c>
    </row>
    <row r="73" spans="6:15" ht="14.25" customHeight="1" x14ac:dyDescent="0.25">
      <c r="F73" s="125">
        <v>1227</v>
      </c>
      <c r="G73" s="49" t="str">
        <f>+VLOOKUP(F73,Participants!$A$1:$F$798,2,FALSE)</f>
        <v>Danica Jones</v>
      </c>
      <c r="H73" s="49" t="str">
        <f>+VLOOKUP(F73,Participants!$A$1:$F$798,4,FALSE)</f>
        <v>MQA</v>
      </c>
      <c r="I73" s="49" t="str">
        <f>+VLOOKUP(F73,Participants!$A$1:$F$798,5,FALSE)</f>
        <v>F</v>
      </c>
      <c r="J73" s="49">
        <f>+VLOOKUP(F73,Participants!$A$1:$F$798,3,FALSE)</f>
        <v>6</v>
      </c>
      <c r="K73" s="10" t="str">
        <f>+VLOOKUP(F73,Participants!$A$1:$G$798,7,FALSE)</f>
        <v>JV GIRLS</v>
      </c>
      <c r="L73" s="120">
        <f t="shared" ref="L73:L105" si="3">L72+1</f>
        <v>3</v>
      </c>
      <c r="M73" s="49">
        <v>6</v>
      </c>
      <c r="N73" s="10">
        <v>12</v>
      </c>
      <c r="O73" s="10"/>
    </row>
    <row r="74" spans="6:15" ht="14.25" customHeight="1" x14ac:dyDescent="0.25">
      <c r="F74" s="125">
        <v>1224</v>
      </c>
      <c r="G74" s="49" t="str">
        <f>+VLOOKUP(F74,Participants!$A$1:$F$798,2,FALSE)</f>
        <v>Kendall Swigart</v>
      </c>
      <c r="H74" s="49" t="str">
        <f>+VLOOKUP(F74,Participants!$A$1:$F$798,4,FALSE)</f>
        <v>MQA</v>
      </c>
      <c r="I74" s="49" t="str">
        <f>+VLOOKUP(F74,Participants!$A$1:$F$798,5,FALSE)</f>
        <v>F</v>
      </c>
      <c r="J74" s="49">
        <f>+VLOOKUP(F74,Participants!$A$1:$F$798,3,FALSE)</f>
        <v>5</v>
      </c>
      <c r="K74" s="10" t="str">
        <f>+VLOOKUP(F74,Participants!$A$1:$G$798,7,FALSE)</f>
        <v>JV GIRLS</v>
      </c>
      <c r="L74" s="120">
        <f t="shared" si="3"/>
        <v>4</v>
      </c>
      <c r="M74" s="49">
        <v>5</v>
      </c>
      <c r="N74" s="10">
        <v>11</v>
      </c>
      <c r="O74" s="10">
        <v>9</v>
      </c>
    </row>
    <row r="75" spans="6:15" ht="14.25" customHeight="1" x14ac:dyDescent="0.25">
      <c r="F75" s="125">
        <v>667</v>
      </c>
      <c r="G75" s="49" t="str">
        <f>+VLOOKUP(F75,Participants!$A$1:$F$798,2,FALSE)</f>
        <v>Allie Scheerbaum</v>
      </c>
      <c r="H75" s="49" t="str">
        <f>+VLOOKUP(F75,Participants!$A$1:$F$798,4,FALSE)</f>
        <v>BTA</v>
      </c>
      <c r="I75" s="49" t="str">
        <f>+VLOOKUP(F75,Participants!$A$1:$F$798,5,FALSE)</f>
        <v>F</v>
      </c>
      <c r="J75" s="49">
        <f>+VLOOKUP(F75,Participants!$A$1:$F$798,3,FALSE)</f>
        <v>6</v>
      </c>
      <c r="K75" s="10" t="str">
        <f>+VLOOKUP(F75,Participants!$A$1:$G$798,7,FALSE)</f>
        <v>JV GIRLS</v>
      </c>
      <c r="L75" s="120">
        <f t="shared" si="3"/>
        <v>5</v>
      </c>
      <c r="M75" s="49">
        <v>4</v>
      </c>
      <c r="N75" s="10">
        <v>11</v>
      </c>
      <c r="O75" s="10">
        <v>4</v>
      </c>
    </row>
    <row r="76" spans="6:15" ht="14.25" customHeight="1" x14ac:dyDescent="0.25">
      <c r="F76" s="125">
        <v>669</v>
      </c>
      <c r="G76" s="49" t="str">
        <f>+VLOOKUP(F76,Participants!$A$1:$F$798,2,FALSE)</f>
        <v>Reagan Straub</v>
      </c>
      <c r="H76" s="49" t="str">
        <f>+VLOOKUP(F76,Participants!$A$1:$F$798,4,FALSE)</f>
        <v>BTA</v>
      </c>
      <c r="I76" s="49" t="str">
        <f>+VLOOKUP(F76,Participants!$A$1:$F$798,5,FALSE)</f>
        <v>F</v>
      </c>
      <c r="J76" s="49">
        <f>+VLOOKUP(F76,Participants!$A$1:$F$798,3,FALSE)</f>
        <v>6</v>
      </c>
      <c r="K76" s="10" t="str">
        <f>+VLOOKUP(F76,Participants!$A$1:$G$798,7,FALSE)</f>
        <v>JV GIRLS</v>
      </c>
      <c r="L76" s="120">
        <f t="shared" si="3"/>
        <v>6</v>
      </c>
      <c r="M76" s="49">
        <v>3</v>
      </c>
      <c r="N76" s="10">
        <v>10</v>
      </c>
      <c r="O76" s="10">
        <v>9</v>
      </c>
    </row>
    <row r="77" spans="6:15" ht="14.25" customHeight="1" x14ac:dyDescent="0.25">
      <c r="F77" s="125">
        <v>664</v>
      </c>
      <c r="G77" s="49" t="str">
        <f>+VLOOKUP(F77,Participants!$A$1:$F$798,2,FALSE)</f>
        <v>Whitney Luka</v>
      </c>
      <c r="H77" s="49" t="str">
        <f>+VLOOKUP(F77,Participants!$A$1:$F$798,4,FALSE)</f>
        <v>BTA</v>
      </c>
      <c r="I77" s="49" t="str">
        <f>+VLOOKUP(F77,Participants!$A$1:$F$798,5,FALSE)</f>
        <v>F</v>
      </c>
      <c r="J77" s="49">
        <f>+VLOOKUP(F77,Participants!$A$1:$F$798,3,FALSE)</f>
        <v>6</v>
      </c>
      <c r="K77" s="10" t="str">
        <f>+VLOOKUP(F77,Participants!$A$1:$G$798,7,FALSE)</f>
        <v>JV GIRLS</v>
      </c>
      <c r="L77" s="120">
        <f t="shared" si="3"/>
        <v>7</v>
      </c>
      <c r="M77" s="49">
        <v>2</v>
      </c>
      <c r="N77" s="10">
        <v>10</v>
      </c>
      <c r="O77" s="10">
        <v>5</v>
      </c>
    </row>
    <row r="78" spans="6:15" ht="14.25" customHeight="1" x14ac:dyDescent="0.25">
      <c r="F78" s="125">
        <v>638</v>
      </c>
      <c r="G78" s="49" t="str">
        <f>+VLOOKUP(F78,Participants!$A$1:$F$798,2,FALSE)</f>
        <v>Madelyn Miklavic</v>
      </c>
      <c r="H78" s="49" t="str">
        <f>+VLOOKUP(F78,Participants!$A$1:$F$798,4,FALSE)</f>
        <v>BCS</v>
      </c>
      <c r="I78" s="49" t="str">
        <f>+VLOOKUP(F78,Participants!$A$1:$F$798,5,FALSE)</f>
        <v>F</v>
      </c>
      <c r="J78" s="49">
        <f>+VLOOKUP(F78,Participants!$A$1:$F$798,3,FALSE)</f>
        <v>6</v>
      </c>
      <c r="K78" s="10" t="str">
        <f>+VLOOKUP(F78,Participants!$A$1:$G$798,7,FALSE)</f>
        <v>JV GIRLS</v>
      </c>
      <c r="L78" s="120">
        <v>8</v>
      </c>
      <c r="M78" s="49">
        <v>0.5</v>
      </c>
      <c r="N78" s="10">
        <v>10</v>
      </c>
      <c r="O78" s="10">
        <v>2</v>
      </c>
    </row>
    <row r="79" spans="6:15" ht="14.25" customHeight="1" x14ac:dyDescent="0.25">
      <c r="F79" s="125">
        <v>1521</v>
      </c>
      <c r="G79" s="49" t="str">
        <f>+VLOOKUP(F79,Participants!$A$1:$F$798,2,FALSE)</f>
        <v>Quinn Snyder</v>
      </c>
      <c r="H79" s="49" t="str">
        <f>+VLOOKUP(F79,Participants!$A$1:$F$798,4,FALSE)</f>
        <v>SKS</v>
      </c>
      <c r="I79" s="49" t="str">
        <f>+VLOOKUP(F79,Participants!$A$1:$F$798,5,FALSE)</f>
        <v>F</v>
      </c>
      <c r="J79" s="49">
        <f>+VLOOKUP(F79,Participants!$A$1:$F$798,3,FALSE)</f>
        <v>6</v>
      </c>
      <c r="K79" s="10" t="str">
        <f>+VLOOKUP(F79,Participants!$A$1:$G$798,7,FALSE)</f>
        <v>JV GIRLS</v>
      </c>
      <c r="L79" s="120">
        <v>8</v>
      </c>
      <c r="M79" s="49">
        <v>0.5</v>
      </c>
      <c r="N79" s="10">
        <v>10</v>
      </c>
      <c r="O79" s="10">
        <v>2</v>
      </c>
    </row>
    <row r="80" spans="6:15" ht="14.25" customHeight="1" x14ac:dyDescent="0.25">
      <c r="F80" s="125">
        <v>1218</v>
      </c>
      <c r="G80" s="49" t="str">
        <f>+VLOOKUP(F80,Participants!$A$1:$F$798,2,FALSE)</f>
        <v>Octavia Andree</v>
      </c>
      <c r="H80" s="49" t="str">
        <f>+VLOOKUP(F80,Participants!$A$1:$F$798,4,FALSE)</f>
        <v>MQA</v>
      </c>
      <c r="I80" s="49" t="str">
        <f>+VLOOKUP(F80,Participants!$A$1:$F$798,5,FALSE)</f>
        <v>F</v>
      </c>
      <c r="J80" s="49">
        <f>+VLOOKUP(F80,Participants!$A$1:$F$798,3,FALSE)</f>
        <v>5</v>
      </c>
      <c r="K80" s="10" t="str">
        <f>+VLOOKUP(F80,Participants!$A$1:$G$798,7,FALSE)</f>
        <v>JV GIRLS</v>
      </c>
      <c r="L80" s="120">
        <v>10</v>
      </c>
      <c r="M80" s="49"/>
      <c r="N80" s="10">
        <v>10</v>
      </c>
      <c r="O80" s="10">
        <v>1</v>
      </c>
    </row>
    <row r="81" spans="6:15" ht="14.25" customHeight="1" x14ac:dyDescent="0.25">
      <c r="F81" s="125">
        <v>372</v>
      </c>
      <c r="G81" s="49" t="str">
        <f>+VLOOKUP(F81,Participants!$A$1:$F$798,2,FALSE)</f>
        <v>Lucille Rounding</v>
      </c>
      <c r="H81" s="49" t="str">
        <f>+VLOOKUP(F81,Participants!$A$1:$F$798,4,FALSE)</f>
        <v>AAP</v>
      </c>
      <c r="I81" s="49" t="str">
        <f>+VLOOKUP(F81,Participants!$A$1:$F$798,5,FALSE)</f>
        <v>F</v>
      </c>
      <c r="J81" s="49">
        <f>+VLOOKUP(F81,Participants!$A$1:$F$798,3,FALSE)</f>
        <v>5</v>
      </c>
      <c r="K81" s="10" t="str">
        <f>+VLOOKUP(F81,Participants!$A$1:$G$798,7,FALSE)</f>
        <v>JV GIRLS</v>
      </c>
      <c r="L81" s="120">
        <f t="shared" si="3"/>
        <v>11</v>
      </c>
      <c r="M81" s="49"/>
      <c r="N81" s="10">
        <v>10</v>
      </c>
      <c r="O81" s="10"/>
    </row>
    <row r="82" spans="6:15" ht="14.25" customHeight="1" x14ac:dyDescent="0.25">
      <c r="F82" s="125">
        <v>1223</v>
      </c>
      <c r="G82" s="49" t="str">
        <f>+VLOOKUP(F82,Participants!$A$1:$F$798,2,FALSE)</f>
        <v>Maddy Skowronski</v>
      </c>
      <c r="H82" s="49" t="str">
        <f>+VLOOKUP(F82,Participants!$A$1:$F$798,4,FALSE)</f>
        <v>MQA</v>
      </c>
      <c r="I82" s="49" t="str">
        <f>+VLOOKUP(F82,Participants!$A$1:$F$798,5,FALSE)</f>
        <v>F</v>
      </c>
      <c r="J82" s="49">
        <f>+VLOOKUP(F82,Participants!$A$1:$F$798,3,FALSE)</f>
        <v>5</v>
      </c>
      <c r="K82" s="10" t="str">
        <f>+VLOOKUP(F82,Participants!$A$1:$G$798,7,FALSE)</f>
        <v>JV GIRLS</v>
      </c>
      <c r="L82" s="120">
        <f t="shared" si="3"/>
        <v>12</v>
      </c>
      <c r="M82" s="49"/>
      <c r="N82" s="10">
        <v>9</v>
      </c>
      <c r="O82" s="10">
        <v>10</v>
      </c>
    </row>
    <row r="83" spans="6:15" ht="14.25" customHeight="1" x14ac:dyDescent="0.25">
      <c r="F83" s="125">
        <v>662</v>
      </c>
      <c r="G83" s="49" t="str">
        <f>+VLOOKUP(F83,Participants!$A$1:$F$798,2,FALSE)</f>
        <v>Jaidlyn Megill</v>
      </c>
      <c r="H83" s="49" t="str">
        <f>+VLOOKUP(F83,Participants!$A$1:$F$798,4,FALSE)</f>
        <v>BTA</v>
      </c>
      <c r="I83" s="49" t="str">
        <f>+VLOOKUP(F83,Participants!$A$1:$F$798,5,FALSE)</f>
        <v>F</v>
      </c>
      <c r="J83" s="49">
        <f>+VLOOKUP(F83,Participants!$A$1:$F$798,3,FALSE)</f>
        <v>5</v>
      </c>
      <c r="K83" s="10" t="str">
        <f>+VLOOKUP(F83,Participants!$A$1:$G$798,7,FALSE)</f>
        <v>JV GIRLS</v>
      </c>
      <c r="L83" s="120">
        <f t="shared" si="3"/>
        <v>13</v>
      </c>
      <c r="M83" s="49"/>
      <c r="N83" s="10">
        <v>9</v>
      </c>
      <c r="O83" s="10">
        <v>9</v>
      </c>
    </row>
    <row r="84" spans="6:15" ht="14.25" customHeight="1" x14ac:dyDescent="0.25">
      <c r="F84" s="125">
        <v>376</v>
      </c>
      <c r="G84" s="49" t="str">
        <f>+VLOOKUP(F84,Participants!$A$1:$F$798,2,FALSE)</f>
        <v>Zoe Randall</v>
      </c>
      <c r="H84" s="49" t="str">
        <f>+VLOOKUP(F84,Participants!$A$1:$F$798,4,FALSE)</f>
        <v>AAP</v>
      </c>
      <c r="I84" s="49" t="str">
        <f>+VLOOKUP(F84,Participants!$A$1:$F$798,5,FALSE)</f>
        <v>F</v>
      </c>
      <c r="J84" s="49">
        <f>+VLOOKUP(F84,Participants!$A$1:$F$798,3,FALSE)</f>
        <v>6</v>
      </c>
      <c r="K84" s="10" t="str">
        <f>+VLOOKUP(F84,Participants!$A$1:$G$798,7,FALSE)</f>
        <v>JV GIRLS</v>
      </c>
      <c r="L84" s="120">
        <f t="shared" si="3"/>
        <v>14</v>
      </c>
      <c r="M84" s="49"/>
      <c r="N84" s="10">
        <v>9</v>
      </c>
      <c r="O84" s="10">
        <v>6</v>
      </c>
    </row>
    <row r="85" spans="6:15" ht="14.25" customHeight="1" x14ac:dyDescent="0.25">
      <c r="F85" s="125">
        <v>1507</v>
      </c>
      <c r="G85" s="49" t="str">
        <f>+VLOOKUP(F85,Participants!$A$1:$F$798,2,FALSE)</f>
        <v>Ainsley Coberly</v>
      </c>
      <c r="H85" s="49" t="str">
        <f>+VLOOKUP(F85,Participants!$A$1:$F$798,4,FALSE)</f>
        <v>SKS</v>
      </c>
      <c r="I85" s="49" t="str">
        <f>+VLOOKUP(F85,Participants!$A$1:$F$798,5,FALSE)</f>
        <v>F</v>
      </c>
      <c r="J85" s="49">
        <f>+VLOOKUP(F85,Participants!$A$1:$F$798,3,FALSE)</f>
        <v>5</v>
      </c>
      <c r="K85" s="10" t="str">
        <f>+VLOOKUP(F85,Participants!$A$1:$G$798,7,FALSE)</f>
        <v>JV GIRLS</v>
      </c>
      <c r="L85" s="120">
        <f t="shared" si="3"/>
        <v>15</v>
      </c>
      <c r="M85" s="49"/>
      <c r="N85" s="10">
        <v>9</v>
      </c>
      <c r="O85" s="10">
        <v>4</v>
      </c>
    </row>
    <row r="86" spans="6:15" ht="14.25" customHeight="1" x14ac:dyDescent="0.25">
      <c r="F86" s="125">
        <v>800</v>
      </c>
      <c r="G86" s="49" t="str">
        <f>+VLOOKUP(F86,Participants!$A$1:$F$798,2,FALSE)</f>
        <v>Fiona Platt</v>
      </c>
      <c r="H86" s="49" t="str">
        <f>+VLOOKUP(F86,Participants!$A$1:$F$798,4,FALSE)</f>
        <v>DMA</v>
      </c>
      <c r="I86" s="49" t="str">
        <f>+VLOOKUP(F86,Participants!$A$1:$F$798,5,FALSE)</f>
        <v>F</v>
      </c>
      <c r="J86" s="49">
        <f>+VLOOKUP(F86,Participants!$A$1:$F$798,3,FALSE)</f>
        <v>6</v>
      </c>
      <c r="K86" s="10" t="str">
        <f>+VLOOKUP(F86,Participants!$A$1:$G$798,7,FALSE)</f>
        <v>JV GIRLS</v>
      </c>
      <c r="L86" s="120">
        <f t="shared" si="3"/>
        <v>16</v>
      </c>
      <c r="M86" s="49"/>
      <c r="N86" s="10">
        <v>9</v>
      </c>
      <c r="O86" s="10">
        <v>3</v>
      </c>
    </row>
    <row r="87" spans="6:15" ht="14.25" customHeight="1" x14ac:dyDescent="0.25">
      <c r="F87" s="125">
        <v>637</v>
      </c>
      <c r="G87" s="49" t="str">
        <f>+VLOOKUP(F87,Participants!$A$1:$F$798,2,FALSE)</f>
        <v>Olivia Yeager</v>
      </c>
      <c r="H87" s="49" t="str">
        <f>+VLOOKUP(F87,Participants!$A$1:$F$798,4,FALSE)</f>
        <v>BCS</v>
      </c>
      <c r="I87" s="49" t="str">
        <f>+VLOOKUP(F87,Participants!$A$1:$F$798,5,FALSE)</f>
        <v>F</v>
      </c>
      <c r="J87" s="49">
        <f>+VLOOKUP(F87,Participants!$A$1:$F$798,3,FALSE)</f>
        <v>5</v>
      </c>
      <c r="K87" s="10" t="str">
        <f>+VLOOKUP(F87,Participants!$A$1:$G$798,7,FALSE)</f>
        <v>JV GIRLS</v>
      </c>
      <c r="L87" s="120">
        <f t="shared" si="3"/>
        <v>17</v>
      </c>
      <c r="M87" s="49"/>
      <c r="N87" s="10">
        <v>9</v>
      </c>
      <c r="O87" s="10">
        <v>2</v>
      </c>
    </row>
    <row r="88" spans="6:15" ht="14.25" customHeight="1" x14ac:dyDescent="0.25">
      <c r="F88" s="125">
        <v>1220</v>
      </c>
      <c r="G88" s="49" t="str">
        <f>+VLOOKUP(F88,Participants!$A$1:$F$798,2,FALSE)</f>
        <v>Elaina Fratangeli</v>
      </c>
      <c r="H88" s="49" t="str">
        <f>+VLOOKUP(F88,Participants!$A$1:$F$798,4,FALSE)</f>
        <v>MQA</v>
      </c>
      <c r="I88" s="49" t="str">
        <f>+VLOOKUP(F88,Participants!$A$1:$F$798,5,FALSE)</f>
        <v>F</v>
      </c>
      <c r="J88" s="49">
        <f>+VLOOKUP(F88,Participants!$A$1:$F$798,3,FALSE)</f>
        <v>5</v>
      </c>
      <c r="K88" s="10" t="str">
        <f>+VLOOKUP(F88,Participants!$A$1:$G$798,7,FALSE)</f>
        <v>JV GIRLS</v>
      </c>
      <c r="L88" s="120">
        <f t="shared" si="3"/>
        <v>18</v>
      </c>
      <c r="M88" s="49"/>
      <c r="N88" s="10">
        <v>9</v>
      </c>
      <c r="O88" s="10">
        <v>2</v>
      </c>
    </row>
    <row r="89" spans="6:15" ht="14.25" customHeight="1" x14ac:dyDescent="0.25">
      <c r="F89" s="125">
        <v>1507</v>
      </c>
      <c r="G89" s="49" t="str">
        <f>+VLOOKUP(F89,Participants!$A$1:$F$798,2,FALSE)</f>
        <v>Ainsley Coberly</v>
      </c>
      <c r="H89" s="49" t="str">
        <f>+VLOOKUP(F89,Participants!$A$1:$F$798,4,FALSE)</f>
        <v>SKS</v>
      </c>
      <c r="I89" s="49" t="str">
        <f>+VLOOKUP(F89,Participants!$A$1:$F$798,5,FALSE)</f>
        <v>F</v>
      </c>
      <c r="J89" s="49">
        <f>+VLOOKUP(F89,Participants!$A$1:$F$798,3,FALSE)</f>
        <v>5</v>
      </c>
      <c r="K89" s="10" t="str">
        <f>+VLOOKUP(F89,Participants!$A$1:$G$798,7,FALSE)</f>
        <v>JV GIRLS</v>
      </c>
      <c r="L89" s="120">
        <f t="shared" si="3"/>
        <v>19</v>
      </c>
      <c r="M89" s="49"/>
      <c r="N89" s="10">
        <v>8</v>
      </c>
      <c r="O89" s="10">
        <v>10</v>
      </c>
    </row>
    <row r="90" spans="6:15" ht="14.25" customHeight="1" x14ac:dyDescent="0.25">
      <c r="F90" s="125">
        <v>1510</v>
      </c>
      <c r="G90" s="49" t="str">
        <f>+VLOOKUP(F90,Participants!$A$1:$F$798,2,FALSE)</f>
        <v>Kiera Klinefelter</v>
      </c>
      <c r="H90" s="49" t="str">
        <f>+VLOOKUP(F90,Participants!$A$1:$F$798,4,FALSE)</f>
        <v>SKS</v>
      </c>
      <c r="I90" s="49" t="str">
        <f>+VLOOKUP(F90,Participants!$A$1:$F$798,5,FALSE)</f>
        <v>F</v>
      </c>
      <c r="J90" s="49">
        <f>+VLOOKUP(F90,Participants!$A$1:$F$798,3,FALSE)</f>
        <v>5</v>
      </c>
      <c r="K90" s="10" t="str">
        <f>+VLOOKUP(F90,Participants!$A$1:$G$798,7,FALSE)</f>
        <v>JV GIRLS</v>
      </c>
      <c r="L90" s="120">
        <f t="shared" si="3"/>
        <v>20</v>
      </c>
      <c r="M90" s="49"/>
      <c r="N90" s="10">
        <v>8</v>
      </c>
      <c r="O90" s="10">
        <v>10</v>
      </c>
    </row>
    <row r="91" spans="6:15" ht="14.25" customHeight="1" x14ac:dyDescent="0.25">
      <c r="F91" s="125">
        <v>377</v>
      </c>
      <c r="G91" s="49" t="str">
        <f>+VLOOKUP(F91,Participants!$A$1:$F$798,2,FALSE)</f>
        <v>Eliza Rounding</v>
      </c>
      <c r="H91" s="49" t="str">
        <f>+VLOOKUP(F91,Participants!$A$1:$F$798,4,FALSE)</f>
        <v>AAP</v>
      </c>
      <c r="I91" s="49" t="str">
        <f>+VLOOKUP(F91,Participants!$A$1:$F$798,5,FALSE)</f>
        <v>F</v>
      </c>
      <c r="J91" s="49">
        <f>+VLOOKUP(F91,Participants!$A$1:$F$798,3,FALSE)</f>
        <v>6</v>
      </c>
      <c r="K91" s="10" t="str">
        <f>+VLOOKUP(F91,Participants!$A$1:$G$798,7,FALSE)</f>
        <v>JV GIRLS</v>
      </c>
      <c r="L91" s="120">
        <f t="shared" si="3"/>
        <v>21</v>
      </c>
      <c r="M91" s="49"/>
      <c r="N91" s="10">
        <v>8</v>
      </c>
      <c r="O91" s="10">
        <v>8</v>
      </c>
    </row>
    <row r="92" spans="6:15" ht="14.25" customHeight="1" x14ac:dyDescent="0.25">
      <c r="F92" s="125">
        <v>1517</v>
      </c>
      <c r="G92" s="49" t="str">
        <f>+VLOOKUP(F92,Participants!$A$1:$F$798,2,FALSE)</f>
        <v>Cora Cole</v>
      </c>
      <c r="H92" s="49" t="str">
        <f>+VLOOKUP(F92,Participants!$A$1:$F$798,4,FALSE)</f>
        <v>SKS</v>
      </c>
      <c r="I92" s="49" t="str">
        <f>+VLOOKUP(F92,Participants!$A$1:$F$798,5,FALSE)</f>
        <v>F</v>
      </c>
      <c r="J92" s="49">
        <f>+VLOOKUP(F92,Participants!$A$1:$F$798,3,FALSE)</f>
        <v>6</v>
      </c>
      <c r="K92" s="10" t="str">
        <f>+VLOOKUP(F92,Participants!$A$1:$G$798,7,FALSE)</f>
        <v>JV GIRLS</v>
      </c>
      <c r="L92" s="120">
        <f t="shared" si="3"/>
        <v>22</v>
      </c>
      <c r="M92" s="49"/>
      <c r="N92" s="10">
        <v>8</v>
      </c>
      <c r="O92" s="10">
        <v>8</v>
      </c>
    </row>
    <row r="93" spans="6:15" ht="14.25" customHeight="1" x14ac:dyDescent="0.25">
      <c r="F93" s="125">
        <v>1225</v>
      </c>
      <c r="G93" s="49" t="str">
        <f>+VLOOKUP(F93,Participants!$A$1:$F$798,2,FALSE)</f>
        <v>Micah Thompson</v>
      </c>
      <c r="H93" s="49" t="str">
        <f>+VLOOKUP(F93,Participants!$A$1:$F$798,4,FALSE)</f>
        <v>MQA</v>
      </c>
      <c r="I93" s="49" t="str">
        <f>+VLOOKUP(F93,Participants!$A$1:$F$798,5,FALSE)</f>
        <v>F</v>
      </c>
      <c r="J93" s="49">
        <f>+VLOOKUP(F93,Participants!$A$1:$F$798,3,FALSE)</f>
        <v>5</v>
      </c>
      <c r="K93" s="10" t="str">
        <f>+VLOOKUP(F93,Participants!$A$1:$G$798,7,FALSE)</f>
        <v>JV GIRLS</v>
      </c>
      <c r="L93" s="120">
        <f t="shared" si="3"/>
        <v>23</v>
      </c>
      <c r="M93" s="49"/>
      <c r="N93" s="10">
        <v>8</v>
      </c>
      <c r="O93" s="10">
        <v>1</v>
      </c>
    </row>
    <row r="94" spans="6:15" ht="14.25" customHeight="1" x14ac:dyDescent="0.25">
      <c r="F94" s="125">
        <v>668</v>
      </c>
      <c r="G94" s="49" t="str">
        <f>+VLOOKUP(F94,Participants!$A$1:$F$798,2,FALSE)</f>
        <v>Arria Shannon</v>
      </c>
      <c r="H94" s="49" t="str">
        <f>+VLOOKUP(F94,Participants!$A$1:$F$798,4,FALSE)</f>
        <v>BTA</v>
      </c>
      <c r="I94" s="49" t="str">
        <f>+VLOOKUP(F94,Participants!$A$1:$F$798,5,FALSE)</f>
        <v>F</v>
      </c>
      <c r="J94" s="49">
        <f>+VLOOKUP(F94,Participants!$A$1:$F$798,3,FALSE)</f>
        <v>6</v>
      </c>
      <c r="K94" s="10" t="str">
        <f>+VLOOKUP(F94,Participants!$A$1:$G$798,7,FALSE)</f>
        <v>JV GIRLS</v>
      </c>
      <c r="L94" s="120">
        <f t="shared" si="3"/>
        <v>24</v>
      </c>
      <c r="M94" s="49"/>
      <c r="N94" s="10">
        <v>8</v>
      </c>
      <c r="O94" s="10"/>
    </row>
    <row r="95" spans="6:15" ht="14.25" customHeight="1" x14ac:dyDescent="0.25">
      <c r="F95" s="125">
        <v>760</v>
      </c>
      <c r="G95" s="49" t="str">
        <f>+VLOOKUP(F95,Participants!$A$1:$F$798,2,FALSE)</f>
        <v>Veronica Watkins</v>
      </c>
      <c r="H95" s="49" t="str">
        <f>+VLOOKUP(F95,Participants!$A$1:$F$798,4,FALSE)</f>
        <v>CDP</v>
      </c>
      <c r="I95" s="49" t="str">
        <f>+VLOOKUP(F95,Participants!$A$1:$F$798,5,FALSE)</f>
        <v>F</v>
      </c>
      <c r="J95" s="49">
        <f>+VLOOKUP(F95,Participants!$A$1:$F$798,3,FALSE)</f>
        <v>6</v>
      </c>
      <c r="K95" s="10" t="str">
        <f>+VLOOKUP(F95,Participants!$A$1:$G$798,7,FALSE)</f>
        <v>JV GIRLS</v>
      </c>
      <c r="L95" s="120">
        <f t="shared" si="3"/>
        <v>25</v>
      </c>
      <c r="M95" s="49"/>
      <c r="N95" s="10">
        <v>7</v>
      </c>
      <c r="O95" s="10">
        <v>10</v>
      </c>
    </row>
    <row r="96" spans="6:15" ht="14.25" customHeight="1" x14ac:dyDescent="0.25">
      <c r="F96" s="125">
        <v>373</v>
      </c>
      <c r="G96" s="49" t="str">
        <f>+VLOOKUP(F96,Participants!$A$1:$F$798,2,FALSE)</f>
        <v>Olivia Whetzel</v>
      </c>
      <c r="H96" s="49" t="str">
        <f>+VLOOKUP(F96,Participants!$A$1:$F$798,4,FALSE)</f>
        <v>AAP</v>
      </c>
      <c r="I96" s="49" t="str">
        <f>+VLOOKUP(F96,Participants!$A$1:$F$798,5,FALSE)</f>
        <v>F</v>
      </c>
      <c r="J96" s="49">
        <f>+VLOOKUP(F96,Participants!$A$1:$F$798,3,FALSE)</f>
        <v>5</v>
      </c>
      <c r="K96" s="10" t="str">
        <f>+VLOOKUP(F96,Participants!$A$1:$G$798,7,FALSE)</f>
        <v>JV GIRLS</v>
      </c>
      <c r="L96" s="120">
        <f t="shared" si="3"/>
        <v>26</v>
      </c>
      <c r="M96" s="49"/>
      <c r="N96" s="10">
        <v>7</v>
      </c>
      <c r="O96" s="10">
        <v>8</v>
      </c>
    </row>
    <row r="97" spans="1:26" ht="14.25" customHeight="1" x14ac:dyDescent="0.25">
      <c r="F97" s="125">
        <v>798</v>
      </c>
      <c r="G97" s="49" t="str">
        <f>+VLOOKUP(F97,Participants!$A$1:$F$798,2,FALSE)</f>
        <v>Iyla Jain</v>
      </c>
      <c r="H97" s="49" t="str">
        <f>+VLOOKUP(F97,Participants!$A$1:$F$798,4,FALSE)</f>
        <v>DMA</v>
      </c>
      <c r="I97" s="49" t="str">
        <f>+VLOOKUP(F97,Participants!$A$1:$F$798,5,FALSE)</f>
        <v>F</v>
      </c>
      <c r="J97" s="49">
        <f>+VLOOKUP(F97,Participants!$A$1:$F$798,3,FALSE)</f>
        <v>6</v>
      </c>
      <c r="K97" s="10" t="str">
        <f>+VLOOKUP(F97,Participants!$A$1:$G$798,7,FALSE)</f>
        <v>JV GIRLS</v>
      </c>
      <c r="L97" s="120">
        <f t="shared" si="3"/>
        <v>27</v>
      </c>
      <c r="M97" s="49"/>
      <c r="N97" s="10">
        <v>7</v>
      </c>
      <c r="O97" s="10">
        <v>8</v>
      </c>
    </row>
    <row r="98" spans="1:26" ht="14.25" customHeight="1" x14ac:dyDescent="0.25">
      <c r="F98" s="125">
        <v>797</v>
      </c>
      <c r="G98" s="49" t="str">
        <f>+VLOOKUP(F98,Participants!$A$1:$F$798,2,FALSE)</f>
        <v>Ella Rembert</v>
      </c>
      <c r="H98" s="49" t="str">
        <f>+VLOOKUP(F98,Participants!$A$1:$F$798,4,FALSE)</f>
        <v>DMA</v>
      </c>
      <c r="I98" s="49" t="str">
        <f>+VLOOKUP(F98,Participants!$A$1:$F$798,5,FALSE)</f>
        <v>F</v>
      </c>
      <c r="J98" s="49">
        <f>+VLOOKUP(F98,Participants!$A$1:$F$798,3,FALSE)</f>
        <v>6</v>
      </c>
      <c r="K98" s="10" t="str">
        <f>+VLOOKUP(F98,Participants!$A$1:$G$798,7,FALSE)</f>
        <v>JV GIRLS</v>
      </c>
      <c r="L98" s="120">
        <f t="shared" si="3"/>
        <v>28</v>
      </c>
      <c r="M98" s="49"/>
      <c r="N98" s="10">
        <v>7</v>
      </c>
      <c r="O98" s="10">
        <v>7</v>
      </c>
    </row>
    <row r="99" spans="1:26" ht="14.25" customHeight="1" x14ac:dyDescent="0.25">
      <c r="F99" s="125">
        <v>663</v>
      </c>
      <c r="G99" s="49" t="str">
        <f>+VLOOKUP(F99,Participants!$A$1:$F$798,2,FALSE)</f>
        <v>Katalina Barnett</v>
      </c>
      <c r="H99" s="49" t="str">
        <f>+VLOOKUP(F99,Participants!$A$1:$F$798,4,FALSE)</f>
        <v>BTA</v>
      </c>
      <c r="I99" s="49" t="str">
        <f>+VLOOKUP(F99,Participants!$A$1:$F$798,5,FALSE)</f>
        <v>F</v>
      </c>
      <c r="J99" s="49">
        <f>+VLOOKUP(F99,Participants!$A$1:$F$798,3,FALSE)</f>
        <v>5</v>
      </c>
      <c r="K99" s="10" t="str">
        <f>+VLOOKUP(F99,Participants!$A$1:$G$798,7,FALSE)</f>
        <v>JV GIRLS</v>
      </c>
      <c r="L99" s="120">
        <f t="shared" si="3"/>
        <v>29</v>
      </c>
      <c r="M99" s="49"/>
      <c r="N99" s="10">
        <v>7</v>
      </c>
      <c r="O99" s="10"/>
    </row>
    <row r="100" spans="1:26" ht="14.25" customHeight="1" x14ac:dyDescent="0.25">
      <c r="F100" s="125">
        <v>1681</v>
      </c>
      <c r="G100" s="49" t="str">
        <f>+VLOOKUP(F100,Participants!$A$1:$F$798,2,FALSE)</f>
        <v>Brigid Boosel</v>
      </c>
      <c r="H100" s="49" t="str">
        <f>+VLOOKUP(F100,Participants!$A$1:$F$798,4,FALSE)</f>
        <v>STG</v>
      </c>
      <c r="I100" s="49" t="str">
        <f>+VLOOKUP(F100,Participants!$A$1:$F$798,5,FALSE)</f>
        <v>F</v>
      </c>
      <c r="J100" s="49">
        <f>+VLOOKUP(F100,Participants!$A$1:$F$798,3,FALSE)</f>
        <v>5</v>
      </c>
      <c r="K100" s="10" t="str">
        <f>+VLOOKUP(F100,Participants!$A$1:$G$798,7,FALSE)</f>
        <v>JV GIRLS</v>
      </c>
      <c r="L100" s="120">
        <f t="shared" si="3"/>
        <v>30</v>
      </c>
      <c r="M100" s="49"/>
      <c r="N100" s="10">
        <v>6</v>
      </c>
      <c r="O100" s="10">
        <v>11</v>
      </c>
    </row>
    <row r="101" spans="1:26" ht="14.25" customHeight="1" x14ac:dyDescent="0.25">
      <c r="F101" s="125">
        <v>371</v>
      </c>
      <c r="G101" s="49" t="str">
        <f>+VLOOKUP(F101,Participants!$A$1:$F$798,2,FALSE)</f>
        <v>Eloise Phelps</v>
      </c>
      <c r="H101" s="49" t="str">
        <f>+VLOOKUP(F101,Participants!$A$1:$F$798,4,FALSE)</f>
        <v>AAP</v>
      </c>
      <c r="I101" s="49" t="str">
        <f>+VLOOKUP(F101,Participants!$A$1:$F$798,5,FALSE)</f>
        <v>F</v>
      </c>
      <c r="J101" s="49">
        <f>+VLOOKUP(F101,Participants!$A$1:$F$798,3,FALSE)</f>
        <v>5</v>
      </c>
      <c r="K101" s="10" t="str">
        <f>+VLOOKUP(F101,Participants!$A$1:$G$798,7,FALSE)</f>
        <v>JV GIRLS</v>
      </c>
      <c r="L101" s="120">
        <f t="shared" si="3"/>
        <v>31</v>
      </c>
      <c r="M101" s="49"/>
      <c r="N101" s="10">
        <v>6</v>
      </c>
      <c r="O101" s="10">
        <v>3</v>
      </c>
    </row>
    <row r="102" spans="1:26" ht="14.25" customHeight="1" x14ac:dyDescent="0.25">
      <c r="F102" s="125">
        <v>759</v>
      </c>
      <c r="G102" s="49" t="str">
        <f>+VLOOKUP(F102,Participants!$A$1:$F$798,2,FALSE)</f>
        <v>Lillian Dieffenbach</v>
      </c>
      <c r="H102" s="49" t="str">
        <f>+VLOOKUP(F102,Participants!$A$1:$F$798,4,FALSE)</f>
        <v>CDP</v>
      </c>
      <c r="I102" s="49" t="str">
        <f>+VLOOKUP(F102,Participants!$A$1:$F$798,5,FALSE)</f>
        <v>F</v>
      </c>
      <c r="J102" s="49">
        <f>+VLOOKUP(F102,Participants!$A$1:$F$798,3,FALSE)</f>
        <v>5</v>
      </c>
      <c r="K102" s="10" t="str">
        <f>+VLOOKUP(F102,Participants!$A$1:$G$798,7,FALSE)</f>
        <v>JV GIRLS</v>
      </c>
      <c r="L102" s="120">
        <f t="shared" si="3"/>
        <v>32</v>
      </c>
      <c r="M102" s="49"/>
      <c r="N102" s="10">
        <v>6</v>
      </c>
      <c r="O102" s="10">
        <v>1</v>
      </c>
    </row>
    <row r="103" spans="1:26" ht="14.25" customHeight="1" x14ac:dyDescent="0.25">
      <c r="F103" s="125">
        <v>799</v>
      </c>
      <c r="G103" s="49" t="str">
        <f>+VLOOKUP(F103,Participants!$A$1:$F$798,2,FALSE)</f>
        <v>Caroline Hartman</v>
      </c>
      <c r="H103" s="49" t="str">
        <f>+VLOOKUP(F103,Participants!$A$1:$F$798,4,FALSE)</f>
        <v>DMA</v>
      </c>
      <c r="I103" s="49" t="str">
        <f>+VLOOKUP(F103,Participants!$A$1:$F$798,5,FALSE)</f>
        <v>F</v>
      </c>
      <c r="J103" s="49">
        <f>+VLOOKUP(F103,Participants!$A$1:$F$798,3,FALSE)</f>
        <v>6</v>
      </c>
      <c r="K103" s="10" t="str">
        <f>+VLOOKUP(F103,Participants!$A$1:$G$798,7,FALSE)</f>
        <v>JV GIRLS</v>
      </c>
      <c r="L103" s="120">
        <f t="shared" si="3"/>
        <v>33</v>
      </c>
      <c r="M103" s="49"/>
      <c r="N103" s="10">
        <v>5</v>
      </c>
      <c r="O103" s="10">
        <v>5</v>
      </c>
    </row>
    <row r="104" spans="1:26" ht="14.25" customHeight="1" x14ac:dyDescent="0.25">
      <c r="F104" s="125">
        <v>1228</v>
      </c>
      <c r="G104" s="49" t="str">
        <f>+VLOOKUP(F104,Participants!$A$1:$F$798,2,FALSE)</f>
        <v>Giovanna Tessari</v>
      </c>
      <c r="H104" s="49" t="str">
        <f>+VLOOKUP(F104,Participants!$A$1:$F$798,4,FALSE)</f>
        <v>MQA</v>
      </c>
      <c r="I104" s="49" t="str">
        <f>+VLOOKUP(F104,Participants!$A$1:$F$798,5,FALSE)</f>
        <v>F</v>
      </c>
      <c r="J104" s="49">
        <f>+VLOOKUP(F104,Participants!$A$1:$F$798,3,FALSE)</f>
        <v>6</v>
      </c>
      <c r="K104" s="10" t="str">
        <f>+VLOOKUP(F104,Participants!$A$1:$G$798,7,FALSE)</f>
        <v>JV GIRLS</v>
      </c>
      <c r="L104" s="120">
        <f t="shared" si="3"/>
        <v>34</v>
      </c>
      <c r="M104" s="49"/>
      <c r="N104" s="10">
        <v>5</v>
      </c>
      <c r="O104" s="10">
        <v>1</v>
      </c>
    </row>
    <row r="105" spans="1:26" ht="14.25" customHeight="1" x14ac:dyDescent="0.25">
      <c r="F105" s="125">
        <v>758</v>
      </c>
      <c r="G105" s="49" t="str">
        <f>+VLOOKUP(F105,Participants!$A$1:$F$798,2,FALSE)</f>
        <v>Clare-Marie Shearer</v>
      </c>
      <c r="H105" s="49" t="str">
        <f>+VLOOKUP(F105,Participants!$A$1:$F$798,4,FALSE)</f>
        <v>CDP</v>
      </c>
      <c r="I105" s="49" t="str">
        <f>+VLOOKUP(F105,Participants!$A$1:$F$798,5,FALSE)</f>
        <v>F</v>
      </c>
      <c r="J105" s="49">
        <f>+VLOOKUP(F105,Participants!$A$1:$F$798,3,FALSE)</f>
        <v>5</v>
      </c>
      <c r="K105" s="10" t="str">
        <f>+VLOOKUP(F105,Participants!$A$1:$G$798,7,FALSE)</f>
        <v>JV GIRLS</v>
      </c>
      <c r="L105" s="120">
        <f t="shared" si="3"/>
        <v>35</v>
      </c>
      <c r="M105" s="49"/>
      <c r="N105" s="10">
        <v>3</v>
      </c>
      <c r="O105" s="10">
        <v>7</v>
      </c>
    </row>
    <row r="106" spans="1:26" ht="14.25" customHeight="1" x14ac:dyDescent="0.25">
      <c r="A106" s="88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</row>
    <row r="107" spans="1:26" ht="14.25" customHeight="1" x14ac:dyDescent="0.25">
      <c r="A107" s="88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</row>
    <row r="108" spans="1:26" ht="14.25" customHeight="1" x14ac:dyDescent="0.25">
      <c r="A108" s="88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</row>
    <row r="109" spans="1:26" ht="14.25" customHeight="1" x14ac:dyDescent="0.25">
      <c r="A109" s="71"/>
      <c r="B109" s="38" t="s">
        <v>61</v>
      </c>
      <c r="C109" s="38" t="s">
        <v>23</v>
      </c>
      <c r="D109" s="38" t="s">
        <v>14</v>
      </c>
      <c r="E109" s="38" t="s">
        <v>21</v>
      </c>
      <c r="F109" s="38" t="s">
        <v>16</v>
      </c>
      <c r="G109" s="38" t="s">
        <v>30</v>
      </c>
      <c r="H109" s="38" t="s">
        <v>25</v>
      </c>
      <c r="I109" s="38" t="s">
        <v>257</v>
      </c>
      <c r="J109" s="38" t="s">
        <v>229</v>
      </c>
      <c r="K109" s="38" t="s">
        <v>36</v>
      </c>
      <c r="L109" s="38" t="s">
        <v>41</v>
      </c>
      <c r="M109" s="38" t="s">
        <v>63</v>
      </c>
      <c r="N109" s="38" t="s">
        <v>47</v>
      </c>
      <c r="O109" s="38" t="s">
        <v>55</v>
      </c>
      <c r="P109" s="38" t="s">
        <v>72</v>
      </c>
      <c r="Q109" s="38" t="s">
        <v>66</v>
      </c>
      <c r="R109" s="38" t="s">
        <v>347</v>
      </c>
      <c r="S109" s="38" t="s">
        <v>75</v>
      </c>
      <c r="T109" s="38" t="s">
        <v>78</v>
      </c>
      <c r="U109" s="38" t="s">
        <v>445</v>
      </c>
      <c r="V109" s="38" t="s">
        <v>653</v>
      </c>
      <c r="W109" s="38" t="s">
        <v>654</v>
      </c>
      <c r="X109" s="38" t="s">
        <v>588</v>
      </c>
      <c r="Y109" s="38" t="s">
        <v>50</v>
      </c>
      <c r="Z109" s="39" t="s">
        <v>655</v>
      </c>
    </row>
    <row r="110" spans="1:26" ht="14.25" customHeight="1" x14ac:dyDescent="0.25">
      <c r="A110" s="71"/>
    </row>
    <row r="111" spans="1:26" ht="14.25" customHeight="1" x14ac:dyDescent="0.25">
      <c r="A111" s="71" t="s">
        <v>57</v>
      </c>
      <c r="B111" s="7">
        <f t="shared" ref="B111:K114" si="4">+SUMIFS($M$2:$M$105,$K$2:$K$105,$A111,$H$2:$H$105,B$109)</f>
        <v>0</v>
      </c>
      <c r="C111" s="7">
        <f t="shared" si="4"/>
        <v>0</v>
      </c>
      <c r="D111" s="7">
        <f t="shared" si="4"/>
        <v>0</v>
      </c>
      <c r="E111" s="7">
        <f t="shared" si="4"/>
        <v>0</v>
      </c>
      <c r="F111" s="29">
        <f t="shared" si="4"/>
        <v>0</v>
      </c>
      <c r="G111" s="7">
        <f t="shared" si="4"/>
        <v>9</v>
      </c>
      <c r="H111" s="7">
        <f t="shared" si="4"/>
        <v>0.5</v>
      </c>
      <c r="I111" s="7">
        <f t="shared" si="4"/>
        <v>0</v>
      </c>
      <c r="J111" s="7">
        <f t="shared" si="4"/>
        <v>0</v>
      </c>
      <c r="K111" s="7">
        <f t="shared" si="4"/>
        <v>0</v>
      </c>
      <c r="L111" s="7">
        <f t="shared" ref="L111:Y114" si="5">+SUMIFS($M$2:$M$105,$K$2:$K$105,$A111,$H$2:$H$105,L$109)</f>
        <v>0</v>
      </c>
      <c r="M111" s="7">
        <f t="shared" si="5"/>
        <v>0</v>
      </c>
      <c r="N111" s="7">
        <f t="shared" si="5"/>
        <v>0</v>
      </c>
      <c r="O111" s="7">
        <f t="shared" si="5"/>
        <v>0</v>
      </c>
      <c r="P111" s="7">
        <f t="shared" si="5"/>
        <v>29</v>
      </c>
      <c r="Q111" s="7">
        <f t="shared" si="5"/>
        <v>0</v>
      </c>
      <c r="R111" s="7">
        <f t="shared" si="5"/>
        <v>0</v>
      </c>
      <c r="S111" s="7">
        <f t="shared" si="5"/>
        <v>0</v>
      </c>
      <c r="T111" s="7">
        <f t="shared" si="5"/>
        <v>0</v>
      </c>
      <c r="U111" s="7">
        <f t="shared" si="5"/>
        <v>0.5</v>
      </c>
      <c r="V111" s="7">
        <f t="shared" si="5"/>
        <v>0</v>
      </c>
      <c r="W111" s="7">
        <f t="shared" si="5"/>
        <v>0</v>
      </c>
      <c r="X111" s="7">
        <f t="shared" si="5"/>
        <v>0</v>
      </c>
      <c r="Y111" s="7">
        <f t="shared" si="5"/>
        <v>0</v>
      </c>
      <c r="Z111" s="7">
        <f>SUM(B111:Y111)</f>
        <v>39</v>
      </c>
    </row>
    <row r="112" spans="1:26" ht="14.25" customHeight="1" x14ac:dyDescent="0.25">
      <c r="A112" s="71" t="s">
        <v>53</v>
      </c>
      <c r="B112" s="7">
        <f t="shared" si="4"/>
        <v>0</v>
      </c>
      <c r="C112" s="7">
        <f t="shared" si="4"/>
        <v>0</v>
      </c>
      <c r="D112" s="7">
        <f t="shared" si="4"/>
        <v>0</v>
      </c>
      <c r="E112" s="7">
        <f t="shared" si="4"/>
        <v>0</v>
      </c>
      <c r="F112" s="29">
        <f t="shared" si="4"/>
        <v>0</v>
      </c>
      <c r="G112" s="7">
        <f t="shared" si="4"/>
        <v>0</v>
      </c>
      <c r="H112" s="7">
        <f t="shared" si="4"/>
        <v>17</v>
      </c>
      <c r="I112" s="7">
        <f t="shared" si="4"/>
        <v>0</v>
      </c>
      <c r="J112" s="7">
        <f t="shared" si="4"/>
        <v>2</v>
      </c>
      <c r="K112" s="7">
        <f t="shared" si="4"/>
        <v>0</v>
      </c>
      <c r="L112" s="7">
        <f t="shared" si="5"/>
        <v>0</v>
      </c>
      <c r="M112" s="7">
        <f t="shared" si="5"/>
        <v>0</v>
      </c>
      <c r="N112" s="7">
        <f t="shared" si="5"/>
        <v>0</v>
      </c>
      <c r="O112" s="7">
        <f t="shared" si="5"/>
        <v>0</v>
      </c>
      <c r="P112" s="7">
        <f t="shared" si="5"/>
        <v>6</v>
      </c>
      <c r="Q112" s="7">
        <f t="shared" si="5"/>
        <v>0</v>
      </c>
      <c r="R112" s="7">
        <f t="shared" si="5"/>
        <v>0</v>
      </c>
      <c r="S112" s="7">
        <f t="shared" si="5"/>
        <v>0</v>
      </c>
      <c r="T112" s="7">
        <f t="shared" si="5"/>
        <v>0</v>
      </c>
      <c r="U112" s="7">
        <f t="shared" si="5"/>
        <v>14</v>
      </c>
      <c r="V112" s="7">
        <f t="shared" si="5"/>
        <v>0</v>
      </c>
      <c r="W112" s="7">
        <f t="shared" si="5"/>
        <v>0</v>
      </c>
      <c r="X112" s="7">
        <f t="shared" si="5"/>
        <v>0</v>
      </c>
      <c r="Y112" s="7">
        <f t="shared" si="5"/>
        <v>0</v>
      </c>
      <c r="Z112" s="7">
        <f t="shared" ref="Z112:Z114" si="6">SUM(B112:Y112)</f>
        <v>39</v>
      </c>
    </row>
    <row r="113" spans="1:26" ht="14.25" customHeight="1" x14ac:dyDescent="0.25">
      <c r="A113" s="71" t="s">
        <v>149</v>
      </c>
      <c r="B113" s="7">
        <f t="shared" si="4"/>
        <v>9.5</v>
      </c>
      <c r="C113" s="7">
        <f t="shared" si="4"/>
        <v>0</v>
      </c>
      <c r="D113" s="7">
        <f t="shared" si="4"/>
        <v>0</v>
      </c>
      <c r="E113" s="7">
        <f t="shared" si="4"/>
        <v>0</v>
      </c>
      <c r="F113" s="29">
        <f t="shared" si="4"/>
        <v>0</v>
      </c>
      <c r="G113" s="7">
        <f t="shared" si="4"/>
        <v>6</v>
      </c>
      <c r="H113" s="7">
        <f t="shared" si="4"/>
        <v>0</v>
      </c>
      <c r="I113" s="7">
        <f t="shared" si="4"/>
        <v>0</v>
      </c>
      <c r="J113" s="7">
        <f t="shared" si="4"/>
        <v>0</v>
      </c>
      <c r="K113" s="7">
        <f t="shared" si="4"/>
        <v>17</v>
      </c>
      <c r="L113" s="7">
        <f t="shared" si="5"/>
        <v>0</v>
      </c>
      <c r="M113" s="7">
        <f t="shared" si="5"/>
        <v>0</v>
      </c>
      <c r="N113" s="7">
        <f t="shared" si="5"/>
        <v>0</v>
      </c>
      <c r="O113" s="7">
        <f t="shared" si="5"/>
        <v>0</v>
      </c>
      <c r="P113" s="7">
        <f t="shared" si="5"/>
        <v>0</v>
      </c>
      <c r="Q113" s="7">
        <f t="shared" si="5"/>
        <v>0</v>
      </c>
      <c r="R113" s="7">
        <f t="shared" si="5"/>
        <v>0</v>
      </c>
      <c r="S113" s="7">
        <f t="shared" si="5"/>
        <v>0</v>
      </c>
      <c r="T113" s="7">
        <f t="shared" si="5"/>
        <v>0</v>
      </c>
      <c r="U113" s="7">
        <f t="shared" si="5"/>
        <v>6.5</v>
      </c>
      <c r="V113" s="7">
        <f t="shared" si="5"/>
        <v>0</v>
      </c>
      <c r="W113" s="7">
        <f t="shared" si="5"/>
        <v>0</v>
      </c>
      <c r="X113" s="7">
        <f t="shared" si="5"/>
        <v>0</v>
      </c>
      <c r="Y113" s="7">
        <f t="shared" si="5"/>
        <v>0</v>
      </c>
      <c r="Z113" s="7">
        <f t="shared" si="6"/>
        <v>39</v>
      </c>
    </row>
    <row r="114" spans="1:26" ht="14.25" customHeight="1" x14ac:dyDescent="0.25">
      <c r="A114" s="71" t="s">
        <v>138</v>
      </c>
      <c r="B114" s="7">
        <f t="shared" si="4"/>
        <v>13</v>
      </c>
      <c r="C114" s="7">
        <f t="shared" si="4"/>
        <v>0</v>
      </c>
      <c r="D114" s="7">
        <f t="shared" si="4"/>
        <v>0</v>
      </c>
      <c r="E114" s="7">
        <f t="shared" si="4"/>
        <v>0</v>
      </c>
      <c r="F114" s="29">
        <f t="shared" si="4"/>
        <v>0</v>
      </c>
      <c r="G114" s="7">
        <f t="shared" si="4"/>
        <v>0</v>
      </c>
      <c r="H114" s="7">
        <f t="shared" si="4"/>
        <v>6</v>
      </c>
      <c r="I114" s="7">
        <f t="shared" si="4"/>
        <v>0</v>
      </c>
      <c r="J114" s="7">
        <f t="shared" si="4"/>
        <v>2</v>
      </c>
      <c r="K114" s="7">
        <f t="shared" si="4"/>
        <v>0</v>
      </c>
      <c r="L114" s="7">
        <f t="shared" si="5"/>
        <v>0</v>
      </c>
      <c r="M114" s="7">
        <f t="shared" si="5"/>
        <v>0</v>
      </c>
      <c r="N114" s="7">
        <f t="shared" si="5"/>
        <v>4</v>
      </c>
      <c r="O114" s="7">
        <f t="shared" si="5"/>
        <v>0</v>
      </c>
      <c r="P114" s="7">
        <f t="shared" si="5"/>
        <v>0</v>
      </c>
      <c r="Q114" s="7">
        <f t="shared" si="5"/>
        <v>0</v>
      </c>
      <c r="R114" s="7">
        <f t="shared" si="5"/>
        <v>0</v>
      </c>
      <c r="S114" s="7">
        <f t="shared" si="5"/>
        <v>0</v>
      </c>
      <c r="T114" s="7">
        <f t="shared" si="5"/>
        <v>0</v>
      </c>
      <c r="U114" s="7">
        <f t="shared" si="5"/>
        <v>14</v>
      </c>
      <c r="V114" s="7">
        <f t="shared" si="5"/>
        <v>0</v>
      </c>
      <c r="W114" s="7">
        <f t="shared" si="5"/>
        <v>0</v>
      </c>
      <c r="X114" s="7">
        <f t="shared" si="5"/>
        <v>0</v>
      </c>
      <c r="Y114" s="7">
        <f t="shared" si="5"/>
        <v>0</v>
      </c>
      <c r="Z114" s="7">
        <f t="shared" si="6"/>
        <v>39</v>
      </c>
    </row>
    <row r="115" spans="1:26" ht="15.75" customHeight="1" x14ac:dyDescent="0.25"/>
    <row r="116" spans="1:26" ht="15.75" customHeight="1" x14ac:dyDescent="0.25"/>
    <row r="117" spans="1:26" ht="15.75" customHeight="1" x14ac:dyDescent="0.25"/>
    <row r="118" spans="1:26" ht="15.75" customHeight="1" x14ac:dyDescent="0.25"/>
    <row r="119" spans="1:26" ht="15.75" customHeight="1" x14ac:dyDescent="0.25"/>
    <row r="120" spans="1:26" ht="15.75" customHeight="1" x14ac:dyDescent="0.25"/>
    <row r="121" spans="1:26" ht="15.75" customHeight="1" x14ac:dyDescent="0.25"/>
    <row r="122" spans="1:26" ht="15.75" customHeight="1" x14ac:dyDescent="0.25"/>
    <row r="123" spans="1:26" ht="15.75" customHeight="1" x14ac:dyDescent="0.25"/>
    <row r="124" spans="1:26" ht="15.75" customHeight="1" x14ac:dyDescent="0.25"/>
    <row r="125" spans="1:26" ht="15.75" customHeight="1" x14ac:dyDescent="0.25"/>
    <row r="126" spans="1:26" ht="15.75" customHeight="1" x14ac:dyDescent="0.25"/>
    <row r="127" spans="1:26" ht="15.75" customHeight="1" x14ac:dyDescent="0.25"/>
    <row r="128" spans="1:26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</sheetData>
  <sortState xmlns:xlrd2="http://schemas.microsoft.com/office/spreadsheetml/2017/richdata2" ref="F42:O105">
    <sortCondition ref="K42:K105"/>
    <sortCondition descending="1" ref="N42:N105"/>
    <sortCondition descending="1" ref="O42:O105"/>
  </sortState>
  <mergeCells count="1">
    <mergeCell ref="N1:O1"/>
  </mergeCells>
  <pageMargins left="0.75" right="0.75" top="1" bottom="1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000"/>
  <sheetViews>
    <sheetView workbookViewId="0">
      <pane ySplit="1" topLeftCell="A27" activePane="bottomLeft" state="frozen"/>
      <selection pane="bottomLeft" activeCell="Q60" sqref="Q60"/>
    </sheetView>
  </sheetViews>
  <sheetFormatPr defaultColWidth="14.42578125" defaultRowHeight="15" customHeight="1" x14ac:dyDescent="0.25"/>
  <cols>
    <col min="1" max="1" width="20.140625" customWidth="1"/>
    <col min="2" max="13" width="6.7109375" customWidth="1"/>
    <col min="14" max="14" width="11.42578125" customWidth="1"/>
  </cols>
  <sheetData>
    <row r="1" spans="1:14" ht="14.25" customHeight="1" x14ac:dyDescent="0.25">
      <c r="A1" s="54"/>
      <c r="B1" s="38" t="s">
        <v>61</v>
      </c>
      <c r="C1" s="38" t="s">
        <v>23</v>
      </c>
      <c r="D1" s="38" t="s">
        <v>30</v>
      </c>
      <c r="E1" s="38" t="s">
        <v>25</v>
      </c>
      <c r="F1" s="38" t="s">
        <v>257</v>
      </c>
      <c r="G1" s="38" t="s">
        <v>229</v>
      </c>
      <c r="H1" s="38" t="s">
        <v>36</v>
      </c>
      <c r="I1" s="38" t="s">
        <v>47</v>
      </c>
      <c r="J1" s="38" t="s">
        <v>72</v>
      </c>
      <c r="K1" s="38" t="s">
        <v>347</v>
      </c>
      <c r="L1" s="38" t="s">
        <v>445</v>
      </c>
      <c r="M1" s="38" t="s">
        <v>588</v>
      </c>
      <c r="N1" s="54" t="s">
        <v>722</v>
      </c>
    </row>
    <row r="2" spans="1:14" ht="14.25" customHeight="1" x14ac:dyDescent="0.25">
      <c r="A2" s="37" t="s">
        <v>723</v>
      </c>
      <c r="B2" s="7">
        <f>+'100- All'!B111</f>
        <v>0</v>
      </c>
      <c r="C2" s="7">
        <f>+'100- All'!C111</f>
        <v>0</v>
      </c>
      <c r="D2" s="7">
        <f>+'100- All'!G111</f>
        <v>3</v>
      </c>
      <c r="E2" s="7">
        <f>+'100- All'!H111</f>
        <v>0</v>
      </c>
      <c r="F2" s="7">
        <f>+'100- All'!I111</f>
        <v>4</v>
      </c>
      <c r="G2" s="7">
        <f>+'100- All'!J111</f>
        <v>0</v>
      </c>
      <c r="H2" s="7">
        <f>+'100- All'!K111</f>
        <v>0</v>
      </c>
      <c r="I2" s="7">
        <f>+'100- All'!N111</f>
        <v>0</v>
      </c>
      <c r="J2" s="7">
        <f>+'100- All'!P111</f>
        <v>23</v>
      </c>
      <c r="K2" s="7">
        <f>+'100- All'!R111</f>
        <v>0</v>
      </c>
      <c r="L2" s="7">
        <f>+'100- All'!U111</f>
        <v>9</v>
      </c>
      <c r="M2" s="7">
        <f>+'100- All'!X111</f>
        <v>0</v>
      </c>
      <c r="N2" s="56">
        <f t="shared" ref="N2:N15" si="0">SUM(B2:M2)</f>
        <v>39</v>
      </c>
    </row>
    <row r="3" spans="1:14" ht="14.25" customHeight="1" x14ac:dyDescent="0.25">
      <c r="A3" s="37" t="s">
        <v>724</v>
      </c>
      <c r="B3" s="7">
        <f>'200-H'!B26</f>
        <v>8</v>
      </c>
      <c r="C3" s="7">
        <f>'200-H'!C26</f>
        <v>0</v>
      </c>
      <c r="D3" s="7">
        <f>'200-H'!G26</f>
        <v>0</v>
      </c>
      <c r="E3" s="7">
        <f>'200-H'!H26</f>
        <v>0</v>
      </c>
      <c r="F3" s="7">
        <f>'200-H'!I26</f>
        <v>0</v>
      </c>
      <c r="G3" s="7">
        <f>'200-H'!J26</f>
        <v>0</v>
      </c>
      <c r="H3" s="7">
        <f>'200-H'!K26</f>
        <v>5</v>
      </c>
      <c r="I3" s="7">
        <f>'200-H'!N26</f>
        <v>0</v>
      </c>
      <c r="J3" s="7">
        <f>'200-H'!P26</f>
        <v>0</v>
      </c>
      <c r="K3" s="7">
        <f>'200-H'!R26</f>
        <v>0</v>
      </c>
      <c r="L3" s="7">
        <f>'200-H'!U26</f>
        <v>16</v>
      </c>
      <c r="M3" s="7">
        <f>'200-H'!X26</f>
        <v>0</v>
      </c>
      <c r="N3" s="56">
        <f t="shared" si="0"/>
        <v>29</v>
      </c>
    </row>
    <row r="4" spans="1:14" ht="14.25" customHeight="1" x14ac:dyDescent="0.25">
      <c r="A4" s="7" t="s">
        <v>725</v>
      </c>
      <c r="B4" s="7">
        <f>+'200 - All'!B86</f>
        <v>7</v>
      </c>
      <c r="C4" s="7">
        <f>+'200 - All'!C86</f>
        <v>0</v>
      </c>
      <c r="D4" s="7">
        <f>+'200 - All'!G86</f>
        <v>2</v>
      </c>
      <c r="E4" s="7">
        <f>+'200 - All'!H86</f>
        <v>0</v>
      </c>
      <c r="F4" s="7">
        <f>+'200 - All'!I86</f>
        <v>0</v>
      </c>
      <c r="G4" s="7">
        <f>+'200 - All'!J86</f>
        <v>0</v>
      </c>
      <c r="H4" s="7">
        <f>+'200 - All'!K86</f>
        <v>0</v>
      </c>
      <c r="I4" s="7">
        <f>+'200 - All'!N86</f>
        <v>0</v>
      </c>
      <c r="J4" s="7">
        <f>+'200 - All'!P86</f>
        <v>24</v>
      </c>
      <c r="K4" s="7">
        <f>+'200 - All'!R86</f>
        <v>0</v>
      </c>
      <c r="L4" s="7">
        <f>+'200 - All'!U86</f>
        <v>6</v>
      </c>
      <c r="M4" s="7">
        <f>+'200 - All'!X86</f>
        <v>0</v>
      </c>
      <c r="N4" s="56">
        <f t="shared" si="0"/>
        <v>39</v>
      </c>
    </row>
    <row r="5" spans="1:14" ht="14.25" customHeight="1" x14ac:dyDescent="0.25">
      <c r="A5" s="7" t="s">
        <v>726</v>
      </c>
      <c r="B5" s="7">
        <f>+'400 - All'!B76</f>
        <v>7</v>
      </c>
      <c r="C5" s="7">
        <f>+'400 - All'!C76</f>
        <v>0</v>
      </c>
      <c r="D5" s="7">
        <f>+'400 - All'!G76</f>
        <v>0</v>
      </c>
      <c r="E5" s="7">
        <f>+'400 - All'!H76</f>
        <v>0</v>
      </c>
      <c r="F5" s="7">
        <f>+'400 - All'!I76</f>
        <v>0</v>
      </c>
      <c r="G5" s="7">
        <f>+'400 - All'!J76</f>
        <v>0</v>
      </c>
      <c r="H5" s="7">
        <f>+'400 - All'!K76</f>
        <v>9</v>
      </c>
      <c r="I5" s="7">
        <f>+'400 - All'!N76</f>
        <v>0</v>
      </c>
      <c r="J5" s="7">
        <f>+'400 - All'!P76</f>
        <v>19</v>
      </c>
      <c r="K5" s="7">
        <f>+'400 - All'!R76</f>
        <v>0</v>
      </c>
      <c r="L5" s="7">
        <f>+'400 - All'!U76</f>
        <v>4</v>
      </c>
      <c r="M5" s="7">
        <f>+'400 - All'!X76</f>
        <v>0</v>
      </c>
      <c r="N5" s="56">
        <f t="shared" si="0"/>
        <v>39</v>
      </c>
    </row>
    <row r="6" spans="1:14" ht="14.25" customHeight="1" x14ac:dyDescent="0.25">
      <c r="A6" s="7" t="s">
        <v>727</v>
      </c>
      <c r="B6" s="7">
        <f>+'800 - ALL'!B43</f>
        <v>0</v>
      </c>
      <c r="C6" s="7">
        <f>+'800 - ALL'!C43</f>
        <v>10</v>
      </c>
      <c r="D6" s="7">
        <f>+'800 - ALL'!G43</f>
        <v>0</v>
      </c>
      <c r="E6" s="7">
        <f>+'800 - ALL'!H43</f>
        <v>1</v>
      </c>
      <c r="F6" s="7">
        <f>+'800 - ALL'!I43</f>
        <v>0</v>
      </c>
      <c r="G6" s="7">
        <f>+'800 - ALL'!J43</f>
        <v>8</v>
      </c>
      <c r="H6" s="7">
        <f>+'800 - ALL'!K43</f>
        <v>9</v>
      </c>
      <c r="I6" s="7">
        <f>+'800 - ALL'!N43</f>
        <v>0</v>
      </c>
      <c r="J6" s="7">
        <f>+'800 - ALL'!P43</f>
        <v>11</v>
      </c>
      <c r="K6" s="7">
        <f>+'800 - ALL'!R43</f>
        <v>0</v>
      </c>
      <c r="L6" s="7">
        <f>+'800 - ALL'!U43</f>
        <v>0</v>
      </c>
      <c r="M6" s="7">
        <f>+'800 - ALL'!X43</f>
        <v>0</v>
      </c>
      <c r="N6" s="56">
        <f t="shared" si="0"/>
        <v>39</v>
      </c>
    </row>
    <row r="7" spans="1:14" ht="14.25" customHeight="1" x14ac:dyDescent="0.25">
      <c r="A7" s="7" t="s">
        <v>728</v>
      </c>
      <c r="B7" s="7">
        <f>+'1600mm - ALL'!B40</f>
        <v>0</v>
      </c>
      <c r="C7" s="7">
        <f>+'1600mm - ALL'!C40</f>
        <v>6</v>
      </c>
      <c r="D7" s="7">
        <f>+'1600mm - ALL'!G40</f>
        <v>0</v>
      </c>
      <c r="E7" s="7">
        <f>+'1600mm - ALL'!H40</f>
        <v>0</v>
      </c>
      <c r="F7" s="7">
        <f>+'1600mm - ALL'!I40</f>
        <v>0</v>
      </c>
      <c r="G7" s="7">
        <f>+'1600mm - ALL'!J40</f>
        <v>8</v>
      </c>
      <c r="H7" s="7">
        <f>+'1600mm - ALL'!K40</f>
        <v>7</v>
      </c>
      <c r="I7" s="7">
        <f>+'1600mm - ALL'!N40</f>
        <v>0</v>
      </c>
      <c r="J7" s="7">
        <f>+'1600mm - ALL'!P40</f>
        <v>5</v>
      </c>
      <c r="K7" s="7">
        <f>+'1600mm - ALL'!R40</f>
        <v>0</v>
      </c>
      <c r="L7" s="7">
        <f>+'1600mm - ALL'!U40</f>
        <v>10</v>
      </c>
      <c r="M7" s="7">
        <f>+'1600mm - ALL'!X40</f>
        <v>0</v>
      </c>
      <c r="N7" s="56">
        <f t="shared" si="0"/>
        <v>36</v>
      </c>
    </row>
    <row r="8" spans="1:14" ht="14.25" customHeight="1" x14ac:dyDescent="0.25">
      <c r="A8" s="7" t="s">
        <v>729</v>
      </c>
      <c r="B8" s="7">
        <f>+'3200-ALL'!B20</f>
        <v>0</v>
      </c>
      <c r="C8" s="7">
        <f>+'3200-ALL'!C20</f>
        <v>0</v>
      </c>
      <c r="D8" s="7">
        <f>+'3200-ALL'!G20</f>
        <v>0</v>
      </c>
      <c r="E8" s="7">
        <f>+'3200-ALL'!H20</f>
        <v>0</v>
      </c>
      <c r="F8" s="7">
        <f>+'3200-ALL'!I20</f>
        <v>0</v>
      </c>
      <c r="G8" s="7">
        <f>+'3200-ALL'!J20</f>
        <v>0</v>
      </c>
      <c r="H8" s="7">
        <f>+'3200-ALL'!K20</f>
        <v>0</v>
      </c>
      <c r="I8" s="7">
        <f>+'3200-ALL'!N20</f>
        <v>0</v>
      </c>
      <c r="J8" s="7">
        <f>+'3200-ALL'!P20</f>
        <v>0</v>
      </c>
      <c r="K8" s="7">
        <f>+'3200-ALL'!R20</f>
        <v>0</v>
      </c>
      <c r="L8" s="7">
        <f>+'3200-ALL'!U20</f>
        <v>10</v>
      </c>
      <c r="M8" s="7">
        <f>+'3200-ALL'!X20</f>
        <v>0</v>
      </c>
      <c r="N8" s="56">
        <f t="shared" si="0"/>
        <v>10</v>
      </c>
    </row>
    <row r="9" spans="1:14" ht="14.25" customHeight="1" x14ac:dyDescent="0.25">
      <c r="A9" s="7" t="s">
        <v>730</v>
      </c>
      <c r="B9" s="7">
        <f>+'4X800r'!B18</f>
        <v>8</v>
      </c>
      <c r="C9" s="7">
        <f>+'4X800r'!C18</f>
        <v>0</v>
      </c>
      <c r="D9" s="7">
        <f>+'4X800r'!G18</f>
        <v>0</v>
      </c>
      <c r="E9" s="7">
        <f>+'4X800r'!H18</f>
        <v>0</v>
      </c>
      <c r="F9" s="7">
        <f>+'4X800r'!I18</f>
        <v>0</v>
      </c>
      <c r="G9" s="7">
        <f>+'4X800r'!J18</f>
        <v>0</v>
      </c>
      <c r="H9" s="7">
        <f>+'4X800r'!K18</f>
        <v>0</v>
      </c>
      <c r="I9" s="7">
        <f>+'4X800r'!N18</f>
        <v>0</v>
      </c>
      <c r="J9" s="7">
        <f>+'4X800r'!P18</f>
        <v>0</v>
      </c>
      <c r="K9" s="7">
        <f>+'4X800r'!R18</f>
        <v>0</v>
      </c>
      <c r="L9" s="7">
        <f>+'4X800r'!U18</f>
        <v>10</v>
      </c>
      <c r="M9" s="7">
        <f>+'4X800r'!X18</f>
        <v>0</v>
      </c>
      <c r="N9" s="56">
        <f t="shared" si="0"/>
        <v>18</v>
      </c>
    </row>
    <row r="10" spans="1:14" ht="14.25" customHeight="1" x14ac:dyDescent="0.25">
      <c r="A10" s="7" t="s">
        <v>731</v>
      </c>
      <c r="B10" s="7">
        <f>+'4x100 - ALL'!B38</f>
        <v>8</v>
      </c>
      <c r="C10" s="7">
        <f>+'4x100 - ALL'!C38</f>
        <v>0</v>
      </c>
      <c r="D10" s="7">
        <f>+'4x100 - ALL'!G38</f>
        <v>5</v>
      </c>
      <c r="E10" s="7">
        <f>+'4x100 - ALL'!H38</f>
        <v>0</v>
      </c>
      <c r="F10" s="7">
        <f>+'4x100 - ALL'!I38</f>
        <v>4</v>
      </c>
      <c r="G10" s="7">
        <f>+'4x100 - ALL'!J38</f>
        <v>3</v>
      </c>
      <c r="H10" s="7">
        <f>+'4x100 - ALL'!K38</f>
        <v>2</v>
      </c>
      <c r="I10" s="7">
        <f>+'4x100 - ALL'!N38</f>
        <v>0</v>
      </c>
      <c r="J10" s="7">
        <f>+'4x100 - ALL'!P38</f>
        <v>10</v>
      </c>
      <c r="K10" s="7">
        <f>+'4x100 - ALL'!R38</f>
        <v>0</v>
      </c>
      <c r="L10" s="7">
        <f>+'4x100 - ALL'!U38</f>
        <v>6</v>
      </c>
      <c r="M10" s="7">
        <f>+'4x100 - ALL'!X38</f>
        <v>0</v>
      </c>
      <c r="N10" s="56">
        <f t="shared" si="0"/>
        <v>38</v>
      </c>
    </row>
    <row r="11" spans="1:14" ht="14.25" customHeight="1" x14ac:dyDescent="0.25">
      <c r="A11" s="7" t="s">
        <v>732</v>
      </c>
      <c r="B11" s="7">
        <f>+'4x400 - ALL'!B24</f>
        <v>8</v>
      </c>
      <c r="C11" s="7">
        <f>+'4x400 - ALL'!C24</f>
        <v>0</v>
      </c>
      <c r="D11" s="7">
        <f>+'4x400 - ALL'!G24</f>
        <v>5</v>
      </c>
      <c r="E11" s="7">
        <f>+'4x400 - ALL'!H24</f>
        <v>0</v>
      </c>
      <c r="F11" s="7">
        <f>+'4x400 - ALL'!I24</f>
        <v>0</v>
      </c>
      <c r="G11" s="7">
        <f>+'4x400 - ALL'!J24</f>
        <v>0</v>
      </c>
      <c r="H11" s="7">
        <f>+'4x400 - ALL'!K24</f>
        <v>0</v>
      </c>
      <c r="I11" s="7">
        <f>+'4x400 - ALL'!N24</f>
        <v>0</v>
      </c>
      <c r="J11" s="7">
        <f>+'4x400 - ALL'!P24</f>
        <v>6</v>
      </c>
      <c r="K11" s="7">
        <f>+'4x400 - ALL'!R24</f>
        <v>0</v>
      </c>
      <c r="L11" s="7">
        <f>+'4x400 - ALL'!U24</f>
        <v>10</v>
      </c>
      <c r="M11" s="7">
        <f>+'4x400 - ALL'!X24</f>
        <v>0</v>
      </c>
      <c r="N11" s="56">
        <f t="shared" si="0"/>
        <v>29</v>
      </c>
    </row>
    <row r="12" spans="1:14" ht="14.25" customHeight="1" x14ac:dyDescent="0.25">
      <c r="A12" s="7" t="s">
        <v>733</v>
      </c>
      <c r="B12" s="7">
        <f>+'SHOT PUT'!B51</f>
        <v>6</v>
      </c>
      <c r="C12" s="7">
        <f>+'SHOT PUT'!C51</f>
        <v>0</v>
      </c>
      <c r="D12" s="7">
        <f>+'SHOT PUT'!G51</f>
        <v>0</v>
      </c>
      <c r="E12" s="7">
        <f>+'SHOT PUT'!H51</f>
        <v>8</v>
      </c>
      <c r="F12" s="7">
        <f>+'SHOT PUT'!I51</f>
        <v>0</v>
      </c>
      <c r="G12" s="7">
        <f>+'SHOT PUT'!J51</f>
        <v>0</v>
      </c>
      <c r="H12" s="7">
        <f>+'SHOT PUT'!K51</f>
        <v>0</v>
      </c>
      <c r="I12" s="7">
        <f>+'SHOT PUT'!N51</f>
        <v>0</v>
      </c>
      <c r="J12" s="7">
        <f>+'SHOT PUT'!P51</f>
        <v>0</v>
      </c>
      <c r="K12" s="7">
        <f>+'SHOT PUT'!R51</f>
        <v>0</v>
      </c>
      <c r="L12" s="7">
        <f>+'SHOT PUT'!U51</f>
        <v>22</v>
      </c>
      <c r="M12" s="7">
        <f>+'SHOT PUT'!X51</f>
        <v>0</v>
      </c>
      <c r="N12" s="56">
        <f t="shared" si="0"/>
        <v>36</v>
      </c>
    </row>
    <row r="13" spans="1:14" ht="14.25" customHeight="1" x14ac:dyDescent="0.25">
      <c r="A13" s="7" t="s">
        <v>734</v>
      </c>
      <c r="B13" s="7">
        <f>DISCUS!B54</f>
        <v>0</v>
      </c>
      <c r="C13" s="7">
        <f>DISCUS!C54</f>
        <v>0</v>
      </c>
      <c r="D13" s="7">
        <f>DISCUS!G54</f>
        <v>0</v>
      </c>
      <c r="E13" s="7">
        <f>DISCUS!H54</f>
        <v>4</v>
      </c>
      <c r="F13" s="7">
        <f>DISCUS!I54</f>
        <v>0</v>
      </c>
      <c r="G13" s="7">
        <f>DISCUS!J54</f>
        <v>17</v>
      </c>
      <c r="H13" s="7">
        <f>DISCUS!K54</f>
        <v>0</v>
      </c>
      <c r="I13" s="7">
        <f>DISCUS!N54</f>
        <v>0</v>
      </c>
      <c r="J13" s="7">
        <f>DISCUS!P54</f>
        <v>0</v>
      </c>
      <c r="K13" s="7">
        <f>DISCUS!R54</f>
        <v>0</v>
      </c>
      <c r="L13" s="7">
        <f>DISCUS!U54</f>
        <v>15</v>
      </c>
      <c r="M13" s="7">
        <f>DISCUS!X54</f>
        <v>0</v>
      </c>
      <c r="N13" s="56">
        <f t="shared" si="0"/>
        <v>36</v>
      </c>
    </row>
    <row r="14" spans="1:14" ht="14.25" customHeight="1" x14ac:dyDescent="0.25">
      <c r="A14" s="7" t="s">
        <v>735</v>
      </c>
      <c r="B14" s="7">
        <f>+'Turbo Jav'!B76</f>
        <v>0</v>
      </c>
      <c r="C14" s="7">
        <f>+'Turbo Jav'!C76</f>
        <v>0</v>
      </c>
      <c r="D14" s="7">
        <f>+'Turbo Jav'!G76</f>
        <v>0</v>
      </c>
      <c r="E14" s="7">
        <f>+'Turbo Jav'!H76</f>
        <v>13</v>
      </c>
      <c r="F14" s="7">
        <f>+'Turbo Jav'!I76</f>
        <v>3</v>
      </c>
      <c r="G14" s="7">
        <f>+'Turbo Jav'!J76</f>
        <v>17</v>
      </c>
      <c r="H14" s="7">
        <f>+'Turbo Jav'!K76</f>
        <v>0</v>
      </c>
      <c r="I14" s="7">
        <f>+'Turbo Jav'!N76</f>
        <v>0</v>
      </c>
      <c r="J14" s="7">
        <f>+'Turbo Jav'!P76</f>
        <v>2</v>
      </c>
      <c r="K14" s="7">
        <f>+'Turbo Jav'!R76</f>
        <v>0</v>
      </c>
      <c r="L14" s="7">
        <f>+'Turbo Jav'!U76</f>
        <v>4</v>
      </c>
      <c r="M14" s="7">
        <f>+'Turbo Jav'!X76</f>
        <v>0</v>
      </c>
      <c r="N14" s="56">
        <f t="shared" si="0"/>
        <v>39</v>
      </c>
    </row>
    <row r="15" spans="1:14" ht="14.25" customHeight="1" thickBot="1" x14ac:dyDescent="0.3">
      <c r="A15" s="7" t="s">
        <v>736</v>
      </c>
      <c r="B15" s="7">
        <f>+'LONG JUMP'!B111</f>
        <v>0</v>
      </c>
      <c r="C15" s="7">
        <f>+'LONG JUMP'!C111</f>
        <v>0</v>
      </c>
      <c r="D15" s="7">
        <f>+'LONG JUMP'!G111</f>
        <v>9</v>
      </c>
      <c r="E15" s="7">
        <f>+'LONG JUMP'!H111</f>
        <v>0.5</v>
      </c>
      <c r="F15" s="7">
        <f>+'LONG JUMP'!I111</f>
        <v>0</v>
      </c>
      <c r="G15" s="7">
        <f>+'LONG JUMP'!J111</f>
        <v>0</v>
      </c>
      <c r="H15" s="7">
        <f>+'LONG JUMP'!K111</f>
        <v>0</v>
      </c>
      <c r="I15" s="7">
        <f>+'LONG JUMP'!N111</f>
        <v>0</v>
      </c>
      <c r="J15" s="7">
        <f>+'LONG JUMP'!P111</f>
        <v>29</v>
      </c>
      <c r="K15" s="7">
        <f>+'LONG JUMP'!R111</f>
        <v>0</v>
      </c>
      <c r="L15" s="7">
        <f>+'LONG JUMP'!U111</f>
        <v>0.5</v>
      </c>
      <c r="M15" s="7">
        <f>+'LONG JUMP'!X111</f>
        <v>0</v>
      </c>
      <c r="N15" s="56">
        <f t="shared" si="0"/>
        <v>39</v>
      </c>
    </row>
    <row r="16" spans="1:14" ht="14.25" customHeight="1" thickBot="1" x14ac:dyDescent="0.3">
      <c r="A16" s="91" t="s">
        <v>737</v>
      </c>
      <c r="B16" s="129">
        <f t="shared" ref="B16:M16" si="1">SUM(B2:B15)</f>
        <v>52</v>
      </c>
      <c r="C16" s="92">
        <f t="shared" si="1"/>
        <v>16</v>
      </c>
      <c r="D16" s="92">
        <f t="shared" si="1"/>
        <v>24</v>
      </c>
      <c r="E16" s="92">
        <f t="shared" si="1"/>
        <v>26.5</v>
      </c>
      <c r="F16" s="92">
        <f t="shared" si="1"/>
        <v>11</v>
      </c>
      <c r="G16" s="92">
        <f t="shared" si="1"/>
        <v>53</v>
      </c>
      <c r="H16" s="92">
        <f t="shared" si="1"/>
        <v>32</v>
      </c>
      <c r="I16" s="92">
        <f t="shared" si="1"/>
        <v>0</v>
      </c>
      <c r="J16" s="127">
        <f t="shared" si="1"/>
        <v>129</v>
      </c>
      <c r="K16" s="92">
        <f t="shared" si="1"/>
        <v>0</v>
      </c>
      <c r="L16" s="128">
        <f t="shared" si="1"/>
        <v>122.5</v>
      </c>
      <c r="M16" s="92">
        <f t="shared" si="1"/>
        <v>0</v>
      </c>
      <c r="N16" s="54"/>
    </row>
    <row r="17" spans="1:14" ht="14.25" customHeight="1" x14ac:dyDescent="0.25">
      <c r="B17" s="38" t="s">
        <v>61</v>
      </c>
      <c r="C17" s="38" t="s">
        <v>23</v>
      </c>
      <c r="D17" s="38" t="s">
        <v>30</v>
      </c>
      <c r="E17" s="38" t="s">
        <v>25</v>
      </c>
      <c r="F17" s="38" t="s">
        <v>257</v>
      </c>
      <c r="G17" s="38" t="s">
        <v>229</v>
      </c>
      <c r="H17" s="38" t="s">
        <v>36</v>
      </c>
      <c r="I17" s="38" t="s">
        <v>47</v>
      </c>
      <c r="J17" s="38" t="s">
        <v>72</v>
      </c>
      <c r="K17" s="38" t="s">
        <v>347</v>
      </c>
      <c r="L17" s="38" t="s">
        <v>445</v>
      </c>
      <c r="M17" s="38" t="s">
        <v>588</v>
      </c>
      <c r="N17" s="54" t="s">
        <v>722</v>
      </c>
    </row>
    <row r="18" spans="1:14" ht="14.25" customHeight="1" x14ac:dyDescent="0.25">
      <c r="A18" s="7" t="s">
        <v>738</v>
      </c>
      <c r="B18" s="93">
        <f>+'100- All'!B112</f>
        <v>0</v>
      </c>
      <c r="C18" s="93">
        <f>+'100- All'!C112</f>
        <v>0</v>
      </c>
      <c r="D18" s="93">
        <f>+'100- All'!G112</f>
        <v>0</v>
      </c>
      <c r="E18" s="93">
        <f>+'100- All'!H112</f>
        <v>1</v>
      </c>
      <c r="F18" s="93">
        <f>+'100- All'!I112</f>
        <v>0</v>
      </c>
      <c r="G18" s="93">
        <f>+'100- All'!J112</f>
        <v>0</v>
      </c>
      <c r="H18" s="93">
        <f>+'100- All'!K112</f>
        <v>6</v>
      </c>
      <c r="I18" s="93">
        <f>+'100- All'!N112</f>
        <v>0</v>
      </c>
      <c r="J18" s="93">
        <f>+'100- All'!P112</f>
        <v>0</v>
      </c>
      <c r="K18" s="93">
        <f>+'100- All'!R112</f>
        <v>0</v>
      </c>
      <c r="L18" s="93">
        <f>+'100- All'!U112</f>
        <v>24</v>
      </c>
      <c r="M18" s="93">
        <f>+'100- All'!X112</f>
        <v>8</v>
      </c>
      <c r="N18" s="94">
        <f t="shared" ref="N18:N31" si="2">SUM(B18:M18)</f>
        <v>39</v>
      </c>
    </row>
    <row r="19" spans="1:14" ht="14.25" customHeight="1" x14ac:dyDescent="0.25">
      <c r="A19" s="7" t="s">
        <v>739</v>
      </c>
      <c r="B19" s="93">
        <f>'200-H'!B27</f>
        <v>0</v>
      </c>
      <c r="C19" s="93">
        <f>'200-H'!C27</f>
        <v>0</v>
      </c>
      <c r="D19" s="93">
        <f>'200-H'!G27</f>
        <v>0</v>
      </c>
      <c r="E19" s="93">
        <f>'200-H'!H27</f>
        <v>0</v>
      </c>
      <c r="F19" s="93">
        <f>'200-H'!I27</f>
        <v>0</v>
      </c>
      <c r="G19" s="93">
        <f>'200-H'!J27</f>
        <v>0</v>
      </c>
      <c r="H19" s="93">
        <f>'200-H'!K27</f>
        <v>0</v>
      </c>
      <c r="I19" s="93">
        <f>'200-H'!N27</f>
        <v>0</v>
      </c>
      <c r="J19" s="93">
        <f>'200-H'!P27</f>
        <v>0</v>
      </c>
      <c r="K19" s="93">
        <f>'200-H'!R27</f>
        <v>0</v>
      </c>
      <c r="L19" s="93">
        <f>'200-H'!U27</f>
        <v>14</v>
      </c>
      <c r="M19" s="93">
        <f>'200-H'!X27</f>
        <v>10</v>
      </c>
      <c r="N19" s="94">
        <f t="shared" si="2"/>
        <v>24</v>
      </c>
    </row>
    <row r="20" spans="1:14" ht="14.25" customHeight="1" x14ac:dyDescent="0.25">
      <c r="A20" s="7" t="s">
        <v>740</v>
      </c>
      <c r="B20" s="93">
        <f>+'200 - All'!B87</f>
        <v>3</v>
      </c>
      <c r="C20" s="93">
        <f>+'200 - All'!C87</f>
        <v>0</v>
      </c>
      <c r="D20" s="93">
        <f>+'200 - All'!G87</f>
        <v>0</v>
      </c>
      <c r="E20" s="93">
        <f>+'200 - All'!H87</f>
        <v>1</v>
      </c>
      <c r="F20" s="93">
        <f>+'200 - All'!I87</f>
        <v>2</v>
      </c>
      <c r="G20" s="93">
        <f>+'200 - All'!J87</f>
        <v>0</v>
      </c>
      <c r="H20" s="93">
        <f>+'200 - All'!K87</f>
        <v>6</v>
      </c>
      <c r="I20" s="93">
        <f>+'200 - All'!N87</f>
        <v>5</v>
      </c>
      <c r="J20" s="93">
        <f>+'200 - All'!P87</f>
        <v>0</v>
      </c>
      <c r="K20" s="93">
        <f>+'200 - All'!R87</f>
        <v>0</v>
      </c>
      <c r="L20" s="93">
        <f>+'200 - All'!U87</f>
        <v>12</v>
      </c>
      <c r="M20" s="93">
        <f>+'200 - All'!X87</f>
        <v>10</v>
      </c>
      <c r="N20" s="94">
        <f t="shared" si="2"/>
        <v>39</v>
      </c>
    </row>
    <row r="21" spans="1:14" ht="14.25" customHeight="1" x14ac:dyDescent="0.25">
      <c r="A21" s="7" t="s">
        <v>741</v>
      </c>
      <c r="B21" s="93">
        <f>+'400 - All'!B77</f>
        <v>14</v>
      </c>
      <c r="C21" s="93">
        <f>+'400 - All'!C77</f>
        <v>0</v>
      </c>
      <c r="D21" s="93">
        <f>+'400 - All'!G77</f>
        <v>0</v>
      </c>
      <c r="E21" s="93">
        <f>+'400 - All'!H77</f>
        <v>5</v>
      </c>
      <c r="F21" s="93">
        <f>+'400 - All'!I77</f>
        <v>5</v>
      </c>
      <c r="G21" s="93">
        <f>+'400 - All'!J77</f>
        <v>0</v>
      </c>
      <c r="H21" s="93">
        <f>+'400 - All'!K77</f>
        <v>0</v>
      </c>
      <c r="I21" s="93">
        <f>+'400 - All'!N77</f>
        <v>0</v>
      </c>
      <c r="J21" s="93">
        <f>+'400 - All'!P77</f>
        <v>6</v>
      </c>
      <c r="K21" s="93">
        <f>+'400 - All'!R77</f>
        <v>0</v>
      </c>
      <c r="L21" s="93">
        <f>+'400 - All'!U77</f>
        <v>9</v>
      </c>
      <c r="M21" s="93">
        <f>+'400 - All'!X77</f>
        <v>0</v>
      </c>
      <c r="N21" s="94">
        <f t="shared" si="2"/>
        <v>39</v>
      </c>
    </row>
    <row r="22" spans="1:14" ht="14.25" customHeight="1" x14ac:dyDescent="0.25">
      <c r="A22" s="7" t="s">
        <v>742</v>
      </c>
      <c r="B22" s="93">
        <f>+'800 - ALL'!B44</f>
        <v>6</v>
      </c>
      <c r="C22" s="93">
        <f>+'800 - ALL'!C44</f>
        <v>0</v>
      </c>
      <c r="D22" s="93">
        <f>+'800 - ALL'!G44</f>
        <v>0</v>
      </c>
      <c r="E22" s="93">
        <f>+'800 - ALL'!H44</f>
        <v>0</v>
      </c>
      <c r="F22" s="93">
        <f>+'800 - ALL'!I44</f>
        <v>5</v>
      </c>
      <c r="G22" s="93">
        <f>+'800 - ALL'!J44</f>
        <v>0</v>
      </c>
      <c r="H22" s="93">
        <f>+'800 - ALL'!K44</f>
        <v>3</v>
      </c>
      <c r="I22" s="93">
        <f>+'800 - ALL'!N44</f>
        <v>0</v>
      </c>
      <c r="J22" s="93">
        <f>+'800 - ALL'!P44</f>
        <v>8</v>
      </c>
      <c r="K22" s="93">
        <f>+'800 - ALL'!R44</f>
        <v>0</v>
      </c>
      <c r="L22" s="93">
        <f>+'800 - ALL'!U44</f>
        <v>4</v>
      </c>
      <c r="M22" s="93">
        <f>+'800 - ALL'!X44</f>
        <v>10</v>
      </c>
      <c r="N22" s="94">
        <f t="shared" si="2"/>
        <v>36</v>
      </c>
    </row>
    <row r="23" spans="1:14" ht="14.25" customHeight="1" x14ac:dyDescent="0.25">
      <c r="A23" s="7" t="s">
        <v>743</v>
      </c>
      <c r="B23" s="93">
        <f>+'1600mm - ALL'!B41</f>
        <v>0</v>
      </c>
      <c r="C23" s="93">
        <f>+'1600mm - ALL'!C41</f>
        <v>0</v>
      </c>
      <c r="D23" s="93">
        <f>+'1600mm - ALL'!G41</f>
        <v>0</v>
      </c>
      <c r="E23" s="93">
        <f>+'1600mm - ALL'!H41</f>
        <v>7</v>
      </c>
      <c r="F23" s="93">
        <f>+'1600mm - ALL'!I41</f>
        <v>0</v>
      </c>
      <c r="G23" s="93">
        <f>+'1600mm - ALL'!J41</f>
        <v>0</v>
      </c>
      <c r="H23" s="93">
        <f>+'1600mm - ALL'!K41</f>
        <v>0</v>
      </c>
      <c r="I23" s="93">
        <f>+'1600mm - ALL'!N41</f>
        <v>0</v>
      </c>
      <c r="J23" s="93">
        <f>+'1600mm - ALL'!P41</f>
        <v>8</v>
      </c>
      <c r="K23" s="93">
        <f>+'1600mm - ALL'!R41</f>
        <v>0</v>
      </c>
      <c r="L23" s="93">
        <f>+'1600mm - ALL'!U41</f>
        <v>9</v>
      </c>
      <c r="M23" s="93">
        <f>+'1600mm - ALL'!X41</f>
        <v>14</v>
      </c>
      <c r="N23" s="94">
        <f t="shared" si="2"/>
        <v>38</v>
      </c>
    </row>
    <row r="24" spans="1:14" ht="14.25" customHeight="1" x14ac:dyDescent="0.25">
      <c r="A24" s="7" t="s">
        <v>744</v>
      </c>
      <c r="B24" s="93">
        <f>+'3200-ALL'!B21</f>
        <v>0</v>
      </c>
      <c r="C24" s="93">
        <f>+'3200-ALL'!C21</f>
        <v>0</v>
      </c>
      <c r="D24" s="93">
        <f>+'3200-ALL'!G21</f>
        <v>0</v>
      </c>
      <c r="E24" s="93">
        <f>+'3200-ALL'!H21</f>
        <v>10</v>
      </c>
      <c r="F24" s="93">
        <f>+'3200-ALL'!I21</f>
        <v>0</v>
      </c>
      <c r="G24" s="93">
        <f>+'3200-ALL'!J21</f>
        <v>0</v>
      </c>
      <c r="H24" s="93">
        <f>+'3200-ALL'!K21</f>
        <v>0</v>
      </c>
      <c r="I24" s="93">
        <f>+'3200-ALL'!N21</f>
        <v>0</v>
      </c>
      <c r="J24" s="93">
        <f>+'3200-ALL'!P21</f>
        <v>0</v>
      </c>
      <c r="K24" s="93">
        <f>+'3200-ALL'!R21</f>
        <v>0</v>
      </c>
      <c r="L24" s="93">
        <f>+'3200-ALL'!U21</f>
        <v>8</v>
      </c>
      <c r="M24" s="93">
        <f>+'3200-ALL'!X21</f>
        <v>0</v>
      </c>
      <c r="N24" s="94">
        <f t="shared" si="2"/>
        <v>18</v>
      </c>
    </row>
    <row r="25" spans="1:14" ht="14.25" customHeight="1" x14ac:dyDescent="0.25">
      <c r="A25" s="7" t="s">
        <v>745</v>
      </c>
      <c r="B25" s="7">
        <f>+'4X800r'!B19</f>
        <v>10</v>
      </c>
      <c r="C25" s="7">
        <f>+'4X800r'!C19</f>
        <v>0</v>
      </c>
      <c r="D25" s="7">
        <f>+'4X800r'!G19</f>
        <v>0</v>
      </c>
      <c r="E25" s="7">
        <f>+'4X800r'!H19</f>
        <v>0</v>
      </c>
      <c r="F25" s="7">
        <f>+'4X800r'!I19</f>
        <v>0</v>
      </c>
      <c r="G25" s="7">
        <f>+'4X800r'!J19</f>
        <v>0</v>
      </c>
      <c r="H25" s="7">
        <f>+'4X800r'!K19</f>
        <v>0</v>
      </c>
      <c r="I25" s="7">
        <f>+'4X800r'!N19</f>
        <v>0</v>
      </c>
      <c r="J25" s="7">
        <f>+'4X800r'!P19</f>
        <v>0</v>
      </c>
      <c r="K25" s="7">
        <f>+'4X800r'!R19</f>
        <v>0</v>
      </c>
      <c r="L25" s="7">
        <f>+'4X800r'!U19</f>
        <v>8</v>
      </c>
      <c r="M25" s="7">
        <f>+'4X800r'!X19</f>
        <v>0</v>
      </c>
      <c r="N25" s="56">
        <f t="shared" si="2"/>
        <v>18</v>
      </c>
    </row>
    <row r="26" spans="1:14" ht="14.25" customHeight="1" x14ac:dyDescent="0.25">
      <c r="A26" s="7" t="s">
        <v>746</v>
      </c>
      <c r="B26" s="93">
        <f>+'4x100 - ALL'!B39</f>
        <v>0</v>
      </c>
      <c r="C26" s="93">
        <f>+'4x100 - ALL'!C39</f>
        <v>0</v>
      </c>
      <c r="D26" s="93">
        <f>+'4x100 - ALL'!G39</f>
        <v>0</v>
      </c>
      <c r="E26" s="93">
        <f>+'4x100 - ALL'!H39</f>
        <v>0</v>
      </c>
      <c r="F26" s="93">
        <f>+'4x100 - ALL'!I39</f>
        <v>6</v>
      </c>
      <c r="G26" s="93">
        <f>+'4x100 - ALL'!J39</f>
        <v>8</v>
      </c>
      <c r="H26" s="93">
        <f>+'4x100 - ALL'!K39</f>
        <v>0</v>
      </c>
      <c r="I26" s="93">
        <f>+'4x100 - ALL'!N39</f>
        <v>0</v>
      </c>
      <c r="J26" s="93">
        <f>+'4x100 - ALL'!P39</f>
        <v>0</v>
      </c>
      <c r="K26" s="93">
        <f>+'4x100 - ALL'!R39</f>
        <v>0</v>
      </c>
      <c r="L26" s="93">
        <f>+'4x100 - ALL'!U39</f>
        <v>10</v>
      </c>
      <c r="M26" s="93">
        <f>+'4x100 - ALL'!X39</f>
        <v>0</v>
      </c>
      <c r="N26" s="94">
        <f t="shared" si="2"/>
        <v>24</v>
      </c>
    </row>
    <row r="27" spans="1:14" ht="14.25" customHeight="1" x14ac:dyDescent="0.25">
      <c r="A27" s="7" t="s">
        <v>747</v>
      </c>
      <c r="B27" s="93">
        <f>+'4x400 - ALL'!B25</f>
        <v>10</v>
      </c>
      <c r="C27" s="93">
        <f>+'4x400 - ALL'!C25</f>
        <v>0</v>
      </c>
      <c r="D27" s="93">
        <f>+'4x400 - ALL'!G25</f>
        <v>0</v>
      </c>
      <c r="E27" s="93">
        <f>+'4x400 - ALL'!H25</f>
        <v>0</v>
      </c>
      <c r="F27" s="93">
        <f>+'4x400 - ALL'!I25</f>
        <v>0</v>
      </c>
      <c r="G27" s="93">
        <f>+'4x400 - ALL'!J25</f>
        <v>0</v>
      </c>
      <c r="H27" s="93">
        <f>+'4x400 - ALL'!K25</f>
        <v>0</v>
      </c>
      <c r="I27" s="93">
        <f>+'4x400 - ALL'!N25</f>
        <v>0</v>
      </c>
      <c r="J27" s="93">
        <f>+'4x400 - ALL'!P25</f>
        <v>0</v>
      </c>
      <c r="K27" s="93">
        <f>+'4x400 - ALL'!R25</f>
        <v>0</v>
      </c>
      <c r="L27" s="93">
        <f>+'4x400 - ALL'!U25</f>
        <v>0</v>
      </c>
      <c r="M27" s="93">
        <f>+'4x400 - ALL'!X25</f>
        <v>0</v>
      </c>
      <c r="N27" s="94">
        <f t="shared" si="2"/>
        <v>10</v>
      </c>
    </row>
    <row r="28" spans="1:14" ht="14.25" customHeight="1" x14ac:dyDescent="0.25">
      <c r="A28" s="7" t="s">
        <v>748</v>
      </c>
      <c r="B28" s="93">
        <f>+'SHOT PUT'!B52</f>
        <v>0</v>
      </c>
      <c r="C28" s="93">
        <f>+'SHOT PUT'!C52</f>
        <v>0</v>
      </c>
      <c r="D28" s="93">
        <f>+'SHOT PUT'!G52</f>
        <v>0</v>
      </c>
      <c r="E28" s="93">
        <f>+'SHOT PUT'!H52</f>
        <v>5</v>
      </c>
      <c r="F28" s="93">
        <f>+'SHOT PUT'!I52</f>
        <v>0</v>
      </c>
      <c r="G28" s="93">
        <f>+'SHOT PUT'!J52</f>
        <v>0</v>
      </c>
      <c r="H28" s="93">
        <f>+'SHOT PUT'!K52</f>
        <v>0</v>
      </c>
      <c r="I28" s="93">
        <f>+'SHOT PUT'!N52</f>
        <v>0</v>
      </c>
      <c r="J28" s="93">
        <f>+'SHOT PUT'!P52</f>
        <v>17</v>
      </c>
      <c r="K28" s="93">
        <f>+'SHOT PUT'!R52</f>
        <v>4</v>
      </c>
      <c r="L28" s="93">
        <f>+'SHOT PUT'!U52</f>
        <v>12</v>
      </c>
      <c r="M28" s="93">
        <f>+'SHOT PUT'!X52</f>
        <v>0</v>
      </c>
      <c r="N28" s="94">
        <f t="shared" si="2"/>
        <v>38</v>
      </c>
    </row>
    <row r="29" spans="1:14" ht="14.25" customHeight="1" x14ac:dyDescent="0.25">
      <c r="A29" s="7" t="s">
        <v>749</v>
      </c>
      <c r="B29" s="93">
        <f>DISCUS!B55</f>
        <v>0</v>
      </c>
      <c r="C29" s="93">
        <f>DISCUS!C55</f>
        <v>0</v>
      </c>
      <c r="D29" s="93">
        <f>DISCUS!G55</f>
        <v>0</v>
      </c>
      <c r="E29" s="93">
        <f>DISCUS!H55</f>
        <v>11</v>
      </c>
      <c r="F29" s="93">
        <f>DISCUS!I55</f>
        <v>0</v>
      </c>
      <c r="G29" s="93">
        <f>DISCUS!J55</f>
        <v>4</v>
      </c>
      <c r="H29" s="93">
        <f>DISCUS!K55</f>
        <v>0</v>
      </c>
      <c r="I29" s="93">
        <f>DISCUS!N55</f>
        <v>0</v>
      </c>
      <c r="J29" s="93">
        <f>DISCUS!P55</f>
        <v>12</v>
      </c>
      <c r="K29" s="93">
        <f>DISCUS!R55</f>
        <v>0</v>
      </c>
      <c r="L29" s="93">
        <f>DISCUS!U55</f>
        <v>12</v>
      </c>
      <c r="M29" s="93">
        <f>DISCUS!X55</f>
        <v>0</v>
      </c>
      <c r="N29" s="94">
        <f t="shared" si="2"/>
        <v>39</v>
      </c>
    </row>
    <row r="30" spans="1:14" ht="14.25" customHeight="1" x14ac:dyDescent="0.25">
      <c r="A30" s="7" t="s">
        <v>750</v>
      </c>
      <c r="B30" s="93">
        <f>+'Turbo Jav'!B77</f>
        <v>0</v>
      </c>
      <c r="C30" s="93">
        <f>+'Turbo Jav'!C77</f>
        <v>0</v>
      </c>
      <c r="D30" s="93">
        <f>+'Turbo Jav'!G77</f>
        <v>0</v>
      </c>
      <c r="E30" s="93">
        <f>+'Turbo Jav'!H77</f>
        <v>10</v>
      </c>
      <c r="F30" s="93">
        <f>+'Turbo Jav'!I77</f>
        <v>0</v>
      </c>
      <c r="G30" s="93">
        <f>+'Turbo Jav'!J77</f>
        <v>7</v>
      </c>
      <c r="H30" s="93">
        <f>+'Turbo Jav'!K77</f>
        <v>0</v>
      </c>
      <c r="I30" s="93">
        <f>+'Turbo Jav'!N77</f>
        <v>0</v>
      </c>
      <c r="J30" s="93">
        <f>+'Turbo Jav'!P77</f>
        <v>4</v>
      </c>
      <c r="K30" s="93">
        <f>+'Turbo Jav'!R77</f>
        <v>0</v>
      </c>
      <c r="L30" s="93">
        <f>+'Turbo Jav'!U77</f>
        <v>18</v>
      </c>
      <c r="M30" s="93">
        <f>+'Turbo Jav'!X77</f>
        <v>0</v>
      </c>
      <c r="N30" s="94">
        <f t="shared" si="2"/>
        <v>39</v>
      </c>
    </row>
    <row r="31" spans="1:14" ht="14.25" customHeight="1" thickBot="1" x14ac:dyDescent="0.3">
      <c r="A31" s="7" t="s">
        <v>751</v>
      </c>
      <c r="B31" s="7">
        <f>+'LONG JUMP'!B112</f>
        <v>0</v>
      </c>
      <c r="C31" s="7">
        <f>+'LONG JUMP'!C112</f>
        <v>0</v>
      </c>
      <c r="D31" s="7">
        <f>+'LONG JUMP'!G112</f>
        <v>0</v>
      </c>
      <c r="E31" s="7">
        <f>+'LONG JUMP'!H112</f>
        <v>17</v>
      </c>
      <c r="F31" s="7">
        <f>+'LONG JUMP'!I112</f>
        <v>0</v>
      </c>
      <c r="G31" s="7">
        <f>+'LONG JUMP'!J112</f>
        <v>2</v>
      </c>
      <c r="H31" s="7">
        <f>+'LONG JUMP'!K112</f>
        <v>0</v>
      </c>
      <c r="I31" s="7">
        <f>+'LONG JUMP'!N112</f>
        <v>0</v>
      </c>
      <c r="J31" s="7">
        <f>+'LONG JUMP'!P112</f>
        <v>6</v>
      </c>
      <c r="K31" s="7">
        <f>+'LONG JUMP'!R112</f>
        <v>0</v>
      </c>
      <c r="L31" s="7">
        <f>+'LONG JUMP'!U112</f>
        <v>14</v>
      </c>
      <c r="M31" s="7">
        <f>+'LONG JUMP'!X112</f>
        <v>0</v>
      </c>
      <c r="N31" s="56">
        <f t="shared" si="2"/>
        <v>39</v>
      </c>
    </row>
    <row r="32" spans="1:14" ht="14.25" customHeight="1" thickBot="1" x14ac:dyDescent="0.3">
      <c r="A32" s="91" t="s">
        <v>752</v>
      </c>
      <c r="B32" s="92">
        <f t="shared" ref="B32:M32" si="3">SUM(B18:B31)</f>
        <v>43</v>
      </c>
      <c r="C32" s="92">
        <f t="shared" si="3"/>
        <v>0</v>
      </c>
      <c r="D32" s="92">
        <f t="shared" si="3"/>
        <v>0</v>
      </c>
      <c r="E32" s="128">
        <f t="shared" si="3"/>
        <v>67</v>
      </c>
      <c r="F32" s="92">
        <f t="shared" si="3"/>
        <v>18</v>
      </c>
      <c r="G32" s="92">
        <f t="shared" si="3"/>
        <v>21</v>
      </c>
      <c r="H32" s="92">
        <f t="shared" si="3"/>
        <v>15</v>
      </c>
      <c r="I32" s="92">
        <f t="shared" si="3"/>
        <v>5</v>
      </c>
      <c r="J32" s="129">
        <f t="shared" si="3"/>
        <v>61</v>
      </c>
      <c r="K32" s="92">
        <f t="shared" si="3"/>
        <v>4</v>
      </c>
      <c r="L32" s="127">
        <f t="shared" si="3"/>
        <v>154</v>
      </c>
      <c r="M32" s="92">
        <f t="shared" si="3"/>
        <v>52</v>
      </c>
      <c r="N32" s="56"/>
    </row>
    <row r="33" spans="1:14" ht="14.25" customHeight="1" x14ac:dyDescent="0.25">
      <c r="B33" s="38" t="s">
        <v>61</v>
      </c>
      <c r="C33" s="38" t="s">
        <v>23</v>
      </c>
      <c r="D33" s="38" t="s">
        <v>30</v>
      </c>
      <c r="E33" s="38" t="s">
        <v>25</v>
      </c>
      <c r="F33" s="38" t="s">
        <v>257</v>
      </c>
      <c r="G33" s="38" t="s">
        <v>229</v>
      </c>
      <c r="H33" s="38" t="s">
        <v>36</v>
      </c>
      <c r="I33" s="38" t="s">
        <v>47</v>
      </c>
      <c r="J33" s="38" t="s">
        <v>72</v>
      </c>
      <c r="K33" s="38" t="s">
        <v>347</v>
      </c>
      <c r="L33" s="38" t="s">
        <v>445</v>
      </c>
      <c r="M33" s="38" t="s">
        <v>588</v>
      </c>
      <c r="N33" s="54" t="s">
        <v>722</v>
      </c>
    </row>
    <row r="34" spans="1:14" ht="14.25" customHeight="1" x14ac:dyDescent="0.25">
      <c r="A34" s="95" t="s">
        <v>753</v>
      </c>
      <c r="B34" s="7">
        <f>+'100-110m hurdles'!B20</f>
        <v>15</v>
      </c>
      <c r="C34" s="7">
        <f>+'100-110m hurdles'!C20</f>
        <v>0</v>
      </c>
      <c r="D34" s="7">
        <f>+'100-110m hurdles'!G20</f>
        <v>0</v>
      </c>
      <c r="E34" s="7">
        <f>+'100-110m hurdles'!H20</f>
        <v>0</v>
      </c>
      <c r="F34" s="7">
        <f>+'100-110m hurdles'!I20</f>
        <v>0</v>
      </c>
      <c r="G34" s="7">
        <f>+'100-110m hurdles'!J20</f>
        <v>0</v>
      </c>
      <c r="H34" s="7">
        <f>+'100-110m hurdles'!K20</f>
        <v>0</v>
      </c>
      <c r="I34" s="7">
        <f>+'100-110m hurdles'!N20</f>
        <v>0</v>
      </c>
      <c r="J34" s="7">
        <f>+'100-110m hurdles'!P20</f>
        <v>0</v>
      </c>
      <c r="K34" s="7">
        <f>+'100-110m hurdles'!R20</f>
        <v>0</v>
      </c>
      <c r="L34" s="7">
        <f>+'100-110m hurdles'!U20</f>
        <v>21</v>
      </c>
      <c r="M34" s="7">
        <f>+'100-110m hurdles'!X20</f>
        <v>0</v>
      </c>
      <c r="N34" s="56">
        <f t="shared" ref="N34:N49" si="4">SUM(B34:M34)</f>
        <v>36</v>
      </c>
    </row>
    <row r="35" spans="1:14" ht="14.25" customHeight="1" x14ac:dyDescent="0.25">
      <c r="A35" s="7" t="s">
        <v>754</v>
      </c>
      <c r="B35" s="7">
        <f>'200-H'!B28</f>
        <v>7</v>
      </c>
      <c r="C35" s="7">
        <f>'200-H'!C28</f>
        <v>0</v>
      </c>
      <c r="D35" s="7">
        <f>'200-H'!G28</f>
        <v>2</v>
      </c>
      <c r="E35" s="7">
        <f>'200-H'!H28</f>
        <v>0</v>
      </c>
      <c r="F35" s="7">
        <f>'200-H'!I28</f>
        <v>0</v>
      </c>
      <c r="G35" s="7">
        <f>'200-H'!J28</f>
        <v>0</v>
      </c>
      <c r="H35" s="7">
        <f>'200-H'!K28</f>
        <v>15</v>
      </c>
      <c r="I35" s="7">
        <f>'200-H'!N28</f>
        <v>0</v>
      </c>
      <c r="J35" s="7">
        <f>'200-H'!P28</f>
        <v>0</v>
      </c>
      <c r="K35" s="7">
        <f>'200-H'!R28</f>
        <v>0</v>
      </c>
      <c r="L35" s="7">
        <f>'200-H'!U28</f>
        <v>14</v>
      </c>
      <c r="M35" s="7">
        <f>'200-H'!X28</f>
        <v>0</v>
      </c>
      <c r="N35" s="56">
        <f t="shared" si="4"/>
        <v>38</v>
      </c>
    </row>
    <row r="36" spans="1:14" ht="14.25" customHeight="1" x14ac:dyDescent="0.25">
      <c r="A36" s="7" t="s">
        <v>755</v>
      </c>
      <c r="B36" s="7">
        <f>+'100- All'!B113</f>
        <v>9</v>
      </c>
      <c r="C36" s="7">
        <f>+'100- All'!C113</f>
        <v>0</v>
      </c>
      <c r="D36" s="7">
        <f>+'100- All'!G113</f>
        <v>18</v>
      </c>
      <c r="E36" s="7">
        <f>+'100- All'!H113</f>
        <v>0</v>
      </c>
      <c r="F36" s="7">
        <f>+'100- All'!I113</f>
        <v>2</v>
      </c>
      <c r="G36" s="7">
        <f>+'100- All'!J113</f>
        <v>0</v>
      </c>
      <c r="H36" s="7">
        <f>+'100- All'!K113</f>
        <v>6</v>
      </c>
      <c r="I36" s="7">
        <f>+'100- All'!N113</f>
        <v>0</v>
      </c>
      <c r="J36" s="7">
        <f>+'100- All'!P113</f>
        <v>0</v>
      </c>
      <c r="K36" s="7">
        <f>+'100- All'!R113</f>
        <v>0</v>
      </c>
      <c r="L36" s="7">
        <f>+'100- All'!U113</f>
        <v>4</v>
      </c>
      <c r="M36" s="7">
        <f>+'100- All'!X113</f>
        <v>0</v>
      </c>
      <c r="N36" s="56">
        <f t="shared" si="4"/>
        <v>39</v>
      </c>
    </row>
    <row r="37" spans="1:14" ht="14.25" customHeight="1" x14ac:dyDescent="0.25">
      <c r="A37" s="7" t="s">
        <v>756</v>
      </c>
      <c r="B37" s="7">
        <f>+'200 - All'!B88</f>
        <v>5</v>
      </c>
      <c r="C37" s="7">
        <f>+'200 - All'!C88</f>
        <v>0</v>
      </c>
      <c r="D37" s="7">
        <f>+'200 - All'!G88</f>
        <v>19</v>
      </c>
      <c r="E37" s="7">
        <f>+'200 - All'!H88</f>
        <v>0</v>
      </c>
      <c r="F37" s="7">
        <f>+'200 - All'!I88</f>
        <v>0</v>
      </c>
      <c r="G37" s="7">
        <f>+'200 - All'!J88</f>
        <v>0</v>
      </c>
      <c r="H37" s="7">
        <f>+'200 - All'!K88</f>
        <v>12</v>
      </c>
      <c r="I37" s="7">
        <f>+'200 - All'!N88</f>
        <v>0</v>
      </c>
      <c r="J37" s="7">
        <f>+'200 - All'!P88</f>
        <v>0</v>
      </c>
      <c r="K37" s="7">
        <f>+'200 - All'!R88</f>
        <v>0</v>
      </c>
      <c r="L37" s="7">
        <f>+'200 - All'!U88</f>
        <v>3</v>
      </c>
      <c r="M37" s="7">
        <f>+'200 - All'!X88</f>
        <v>0</v>
      </c>
      <c r="N37" s="56">
        <f t="shared" si="4"/>
        <v>39</v>
      </c>
    </row>
    <row r="38" spans="1:14" ht="14.25" customHeight="1" x14ac:dyDescent="0.25">
      <c r="A38" s="7" t="s">
        <v>757</v>
      </c>
      <c r="B38" s="7">
        <f>+'400 - All'!B78</f>
        <v>15</v>
      </c>
      <c r="C38" s="7">
        <f>+'400 - All'!C78</f>
        <v>0</v>
      </c>
      <c r="D38" s="7">
        <f>+'400 - All'!G78</f>
        <v>2</v>
      </c>
      <c r="E38" s="7">
        <f>+'400 - All'!H78</f>
        <v>0</v>
      </c>
      <c r="F38" s="7">
        <f>+'400 - All'!I78</f>
        <v>0</v>
      </c>
      <c r="G38" s="7">
        <f>+'400 - All'!J78</f>
        <v>0</v>
      </c>
      <c r="H38" s="7">
        <f>+'400 - All'!K78</f>
        <v>19</v>
      </c>
      <c r="I38" s="7">
        <f>+'400 - All'!N78</f>
        <v>0</v>
      </c>
      <c r="J38" s="7">
        <f>+'400 - All'!P78</f>
        <v>0</v>
      </c>
      <c r="K38" s="7">
        <f>+'400 - All'!R78</f>
        <v>0</v>
      </c>
      <c r="L38" s="7">
        <f>+'400 - All'!U78</f>
        <v>3</v>
      </c>
      <c r="M38" s="7">
        <f>+'400 - All'!X78</f>
        <v>0</v>
      </c>
      <c r="N38" s="56">
        <f t="shared" si="4"/>
        <v>39</v>
      </c>
    </row>
    <row r="39" spans="1:14" ht="14.25" customHeight="1" x14ac:dyDescent="0.25">
      <c r="A39" s="7" t="s">
        <v>758</v>
      </c>
      <c r="B39" s="7">
        <f>+'800 - ALL'!B45</f>
        <v>13</v>
      </c>
      <c r="C39" s="7">
        <f>+'800 - ALL'!C45</f>
        <v>0</v>
      </c>
      <c r="D39" s="7">
        <f>+'800 - ALL'!G45</f>
        <v>0</v>
      </c>
      <c r="E39" s="7">
        <f>+'800 - ALL'!H45</f>
        <v>0</v>
      </c>
      <c r="F39" s="7">
        <f>+'800 - ALL'!I45</f>
        <v>0</v>
      </c>
      <c r="G39" s="7">
        <f>+'800 - ALL'!J45</f>
        <v>0</v>
      </c>
      <c r="H39" s="7">
        <f>+'800 - ALL'!K45</f>
        <v>18</v>
      </c>
      <c r="I39" s="7">
        <f>+'800 - ALL'!N45</f>
        <v>0</v>
      </c>
      <c r="J39" s="7">
        <f>+'800 - ALL'!P45</f>
        <v>0</v>
      </c>
      <c r="K39" s="7">
        <f>+'800 - ALL'!R45</f>
        <v>0</v>
      </c>
      <c r="L39" s="7">
        <f>+'800 - ALL'!U45</f>
        <v>5</v>
      </c>
      <c r="M39" s="7">
        <f>+'800 - ALL'!X45</f>
        <v>3</v>
      </c>
      <c r="N39" s="56">
        <f t="shared" si="4"/>
        <v>39</v>
      </c>
    </row>
    <row r="40" spans="1:14" ht="14.25" customHeight="1" x14ac:dyDescent="0.25">
      <c r="A40" s="7" t="s">
        <v>759</v>
      </c>
      <c r="B40" s="7">
        <f>+'1600mm - ALL'!B42</f>
        <v>11</v>
      </c>
      <c r="C40" s="7">
        <f>+'1600mm - ALL'!C42</f>
        <v>0</v>
      </c>
      <c r="D40" s="7">
        <f>+'1600mm - ALL'!G42</f>
        <v>0</v>
      </c>
      <c r="E40" s="7">
        <f>+'1600mm - ALL'!H42</f>
        <v>0</v>
      </c>
      <c r="F40" s="7">
        <f>+'1600mm - ALL'!I42</f>
        <v>0</v>
      </c>
      <c r="G40" s="7">
        <f>+'1600mm - ALL'!J42</f>
        <v>0</v>
      </c>
      <c r="H40" s="7">
        <f>+'1600mm - ALL'!K42</f>
        <v>10</v>
      </c>
      <c r="I40" s="7">
        <f>+'1600mm - ALL'!N42</f>
        <v>0</v>
      </c>
      <c r="J40" s="7">
        <f>+'1600mm - ALL'!P42</f>
        <v>0</v>
      </c>
      <c r="K40" s="7">
        <f>+'1600mm - ALL'!R42</f>
        <v>0</v>
      </c>
      <c r="L40" s="7">
        <f>+'1600mm - ALL'!U42</f>
        <v>18</v>
      </c>
      <c r="M40" s="7">
        <f>+'1600mm - ALL'!X42</f>
        <v>0</v>
      </c>
      <c r="N40" s="56">
        <f t="shared" si="4"/>
        <v>39</v>
      </c>
    </row>
    <row r="41" spans="1:14" ht="14.25" customHeight="1" x14ac:dyDescent="0.25">
      <c r="A41" s="7" t="s">
        <v>760</v>
      </c>
      <c r="B41" s="7">
        <f>+'3200-ALL'!B22</f>
        <v>0</v>
      </c>
      <c r="C41" s="7">
        <f>+'3200-ALL'!C22</f>
        <v>0</v>
      </c>
      <c r="D41" s="7">
        <f>+'3200-ALL'!G22</f>
        <v>0</v>
      </c>
      <c r="E41" s="7">
        <f>+'3200-ALL'!H22</f>
        <v>0</v>
      </c>
      <c r="F41" s="7">
        <f>+'3200-ALL'!I22</f>
        <v>0</v>
      </c>
      <c r="G41" s="7">
        <f>+'3200-ALL'!J22</f>
        <v>0</v>
      </c>
      <c r="H41" s="7">
        <f>+'3200-ALL'!K22</f>
        <v>0</v>
      </c>
      <c r="I41" s="7">
        <f>+'3200-ALL'!N22</f>
        <v>0</v>
      </c>
      <c r="J41" s="7">
        <f>+'3200-ALL'!P22</f>
        <v>0</v>
      </c>
      <c r="K41" s="7">
        <f>+'3200-ALL'!R22</f>
        <v>0</v>
      </c>
      <c r="L41" s="7">
        <f>+'3200-ALL'!U22</f>
        <v>10</v>
      </c>
      <c r="M41" s="7">
        <f>+'3200-ALL'!X22</f>
        <v>14</v>
      </c>
      <c r="N41" s="56">
        <f t="shared" si="4"/>
        <v>24</v>
      </c>
    </row>
    <row r="42" spans="1:14" ht="14.25" customHeight="1" x14ac:dyDescent="0.25">
      <c r="A42" s="7" t="s">
        <v>761</v>
      </c>
      <c r="B42" s="7">
        <f>+'4X800r'!B20</f>
        <v>8</v>
      </c>
      <c r="C42" s="7">
        <f>+'4X800r'!C20</f>
        <v>0</v>
      </c>
      <c r="D42" s="7">
        <f>+'4X800r'!G20</f>
        <v>0</v>
      </c>
      <c r="E42" s="7">
        <f>+'4X800r'!H20</f>
        <v>0</v>
      </c>
      <c r="F42" s="7">
        <f>+'4X800r'!I20</f>
        <v>0</v>
      </c>
      <c r="G42" s="7">
        <f>+'4X800r'!J20</f>
        <v>0</v>
      </c>
      <c r="H42" s="7">
        <f>+'4X800r'!K20</f>
        <v>0</v>
      </c>
      <c r="I42" s="7">
        <f>+'4X800r'!N20</f>
        <v>0</v>
      </c>
      <c r="J42" s="7">
        <f>+'4X800r'!P20</f>
        <v>0</v>
      </c>
      <c r="K42" s="7">
        <f>+'4X800r'!R20</f>
        <v>0</v>
      </c>
      <c r="L42" s="7">
        <f>+'4X800r'!U20</f>
        <v>10</v>
      </c>
      <c r="M42" s="7">
        <f>+'4X800r'!X20</f>
        <v>0</v>
      </c>
      <c r="N42" s="56">
        <f t="shared" si="4"/>
        <v>18</v>
      </c>
    </row>
    <row r="43" spans="1:14" ht="14.25" customHeight="1" x14ac:dyDescent="0.25">
      <c r="A43" s="7" t="s">
        <v>762</v>
      </c>
      <c r="B43" s="7">
        <f>+'4x100 - ALL'!B40</f>
        <v>8</v>
      </c>
      <c r="C43" s="7">
        <f>+'4x100 - ALL'!C40</f>
        <v>0</v>
      </c>
      <c r="D43" s="7">
        <f>+'4x100 - ALL'!G40</f>
        <v>10</v>
      </c>
      <c r="E43" s="7">
        <f>+'4x100 - ALL'!H40</f>
        <v>0</v>
      </c>
      <c r="F43" s="7">
        <f>+'4x100 - ALL'!I40</f>
        <v>4</v>
      </c>
      <c r="G43" s="7">
        <f>+'4x100 - ALL'!J40</f>
        <v>0</v>
      </c>
      <c r="H43" s="7">
        <f>+'4x100 - ALL'!K40</f>
        <v>5</v>
      </c>
      <c r="I43" s="7">
        <f>+'4x100 - ALL'!N40</f>
        <v>0</v>
      </c>
      <c r="J43" s="7">
        <f>+'4x100 - ALL'!P40</f>
        <v>0</v>
      </c>
      <c r="K43" s="7">
        <f>+'4x100 - ALL'!R40</f>
        <v>0</v>
      </c>
      <c r="L43" s="7">
        <f>+'4x100 - ALL'!U40</f>
        <v>6</v>
      </c>
      <c r="M43" s="7">
        <f>+'4x100 - ALL'!X40</f>
        <v>3</v>
      </c>
      <c r="N43" s="56">
        <f t="shared" si="4"/>
        <v>36</v>
      </c>
    </row>
    <row r="44" spans="1:14" ht="14.25" customHeight="1" x14ac:dyDescent="0.25">
      <c r="A44" s="7" t="s">
        <v>763</v>
      </c>
      <c r="B44" s="7">
        <f>+'4x400 - ALL'!B26</f>
        <v>6</v>
      </c>
      <c r="C44" s="7">
        <f>+'4x400 - ALL'!C26</f>
        <v>0</v>
      </c>
      <c r="D44" s="7">
        <f>+'4x400 - ALL'!G26</f>
        <v>8</v>
      </c>
      <c r="E44" s="7">
        <f>+'4x400 - ALL'!H26</f>
        <v>0</v>
      </c>
      <c r="F44" s="7">
        <f>+'4x400 - ALL'!I26</f>
        <v>0</v>
      </c>
      <c r="G44" s="7">
        <f>+'4x400 - ALL'!J26</f>
        <v>0</v>
      </c>
      <c r="H44" s="7">
        <f>+'4x400 - ALL'!K26</f>
        <v>10</v>
      </c>
      <c r="I44" s="7">
        <f>+'4x400 - ALL'!N26</f>
        <v>0</v>
      </c>
      <c r="J44" s="7">
        <f>+'4x400 - ALL'!P26</f>
        <v>0</v>
      </c>
      <c r="K44" s="7">
        <f>+'4x400 - ALL'!R26</f>
        <v>0</v>
      </c>
      <c r="L44" s="7">
        <f>+'4x400 - ALL'!U26</f>
        <v>5</v>
      </c>
      <c r="M44" s="7">
        <f>+'4x400 - ALL'!X26</f>
        <v>0</v>
      </c>
      <c r="N44" s="56">
        <f t="shared" si="4"/>
        <v>29</v>
      </c>
    </row>
    <row r="45" spans="1:14" ht="14.25" customHeight="1" x14ac:dyDescent="0.25">
      <c r="A45" s="7" t="s">
        <v>764</v>
      </c>
      <c r="B45" s="7">
        <f>+'TRIPLE JUMP'!B17</f>
        <v>0</v>
      </c>
      <c r="C45" s="7">
        <f>+'TRIPLE JUMP'!C17</f>
        <v>0</v>
      </c>
      <c r="D45" s="7">
        <f>+'TRIPLE JUMP'!G17</f>
        <v>8</v>
      </c>
      <c r="E45" s="7">
        <f>+'TRIPLE JUMP'!H17</f>
        <v>0</v>
      </c>
      <c r="F45" s="7">
        <f>+'TRIPLE JUMP'!I17</f>
        <v>0</v>
      </c>
      <c r="G45" s="7">
        <f>+'TRIPLE JUMP'!J17</f>
        <v>0</v>
      </c>
      <c r="H45" s="7">
        <f>+'TRIPLE JUMP'!K17</f>
        <v>0</v>
      </c>
      <c r="I45" s="7">
        <f>+'TRIPLE JUMP'!N17</f>
        <v>0</v>
      </c>
      <c r="J45" s="7">
        <f>+'TRIPLE JUMP'!P17</f>
        <v>0</v>
      </c>
      <c r="K45" s="7">
        <f>+'TRIPLE JUMP'!R17</f>
        <v>0</v>
      </c>
      <c r="L45" s="7">
        <f>+'TRIPLE JUMP'!U17</f>
        <v>21</v>
      </c>
      <c r="M45" s="7">
        <f>+'TRIPLE JUMP'!X17</f>
        <v>0</v>
      </c>
      <c r="N45" s="56">
        <f t="shared" si="4"/>
        <v>29</v>
      </c>
    </row>
    <row r="46" spans="1:14" ht="14.25" customHeight="1" x14ac:dyDescent="0.25">
      <c r="A46" s="7" t="s">
        <v>765</v>
      </c>
      <c r="B46" s="7">
        <f>+'SHOT PUT'!B53</f>
        <v>0</v>
      </c>
      <c r="C46" s="7">
        <f>+'SHOT PUT'!C53</f>
        <v>0</v>
      </c>
      <c r="D46" s="7">
        <f>+'SHOT PUT'!G53</f>
        <v>15</v>
      </c>
      <c r="E46" s="7">
        <f>+'SHOT PUT'!H53</f>
        <v>0</v>
      </c>
      <c r="F46" s="7">
        <f>+'SHOT PUT'!I53</f>
        <v>14</v>
      </c>
      <c r="G46" s="7">
        <f>+'SHOT PUT'!J53</f>
        <v>0</v>
      </c>
      <c r="H46" s="7">
        <f>+'SHOT PUT'!K53</f>
        <v>0</v>
      </c>
      <c r="I46" s="7">
        <f>+'SHOT PUT'!N53</f>
        <v>0</v>
      </c>
      <c r="J46" s="7">
        <f>+'SHOT PUT'!P53</f>
        <v>0</v>
      </c>
      <c r="K46" s="7">
        <f>+'SHOT PUT'!R53</f>
        <v>2</v>
      </c>
      <c r="L46" s="7">
        <f>+'SHOT PUT'!U53</f>
        <v>8</v>
      </c>
      <c r="M46" s="7">
        <f>+'SHOT PUT'!X53</f>
        <v>0</v>
      </c>
      <c r="N46" s="56">
        <f t="shared" si="4"/>
        <v>39</v>
      </c>
    </row>
    <row r="47" spans="1:14" ht="14.25" customHeight="1" x14ac:dyDescent="0.25">
      <c r="A47" s="7" t="s">
        <v>766</v>
      </c>
      <c r="B47" s="7">
        <f>+DISCUS!B52</f>
        <v>3</v>
      </c>
      <c r="C47" s="7">
        <f>+DISCUS!C52</f>
        <v>0</v>
      </c>
      <c r="D47" s="7">
        <f>+DISCUS!G52</f>
        <v>14</v>
      </c>
      <c r="E47" s="7">
        <f>+DISCUS!H52</f>
        <v>0</v>
      </c>
      <c r="F47" s="7">
        <f>+DISCUS!I52</f>
        <v>8</v>
      </c>
      <c r="G47" s="7">
        <f>+DISCUS!J52</f>
        <v>0</v>
      </c>
      <c r="H47" s="7">
        <f>+DISCUS!K52</f>
        <v>0</v>
      </c>
      <c r="I47" s="7">
        <f>+DISCUS!N52</f>
        <v>0</v>
      </c>
      <c r="J47" s="7">
        <f>+DISCUS!P52</f>
        <v>0</v>
      </c>
      <c r="K47" s="7">
        <f>+DISCUS!R52</f>
        <v>10</v>
      </c>
      <c r="L47" s="7">
        <f>+DISCUS!U52</f>
        <v>4</v>
      </c>
      <c r="M47" s="7">
        <f>+DISCUS!X52</f>
        <v>0</v>
      </c>
      <c r="N47" s="56">
        <f t="shared" si="4"/>
        <v>39</v>
      </c>
    </row>
    <row r="48" spans="1:14" ht="14.25" customHeight="1" x14ac:dyDescent="0.25">
      <c r="A48" s="7" t="s">
        <v>767</v>
      </c>
      <c r="B48" s="7">
        <f>+'Turbo Jav'!B78</f>
        <v>5</v>
      </c>
      <c r="C48" s="7">
        <f>+'Turbo Jav'!C78</f>
        <v>0</v>
      </c>
      <c r="D48" s="7">
        <f>+'Turbo Jav'!G78</f>
        <v>8</v>
      </c>
      <c r="E48" s="7">
        <f>+'Turbo Jav'!H78</f>
        <v>0</v>
      </c>
      <c r="F48" s="7">
        <f>+'Turbo Jav'!I78</f>
        <v>4</v>
      </c>
      <c r="G48" s="7">
        <f>+'Turbo Jav'!J78</f>
        <v>0</v>
      </c>
      <c r="H48" s="7">
        <f>+'Turbo Jav'!K78</f>
        <v>6</v>
      </c>
      <c r="I48" s="7">
        <f>+'Turbo Jav'!N78</f>
        <v>0</v>
      </c>
      <c r="J48" s="7">
        <f>+'Turbo Jav'!P78</f>
        <v>0</v>
      </c>
      <c r="K48" s="7">
        <f>+'Turbo Jav'!R78</f>
        <v>10</v>
      </c>
      <c r="L48" s="7">
        <f>+'Turbo Jav'!U78</f>
        <v>6</v>
      </c>
      <c r="M48" s="7">
        <f>+'Turbo Jav'!X78</f>
        <v>0</v>
      </c>
      <c r="N48" s="56">
        <f t="shared" si="4"/>
        <v>39</v>
      </c>
    </row>
    <row r="49" spans="1:14" ht="14.25" customHeight="1" thickBot="1" x14ac:dyDescent="0.3">
      <c r="A49" s="7" t="s">
        <v>768</v>
      </c>
      <c r="B49" s="7">
        <f>+'LONG JUMP'!B113</f>
        <v>9.5</v>
      </c>
      <c r="C49" s="7">
        <f>+'LONG JUMP'!C113</f>
        <v>0</v>
      </c>
      <c r="D49" s="7">
        <f>+'LONG JUMP'!G113</f>
        <v>6</v>
      </c>
      <c r="E49" s="7">
        <f>+'LONG JUMP'!H113</f>
        <v>0</v>
      </c>
      <c r="F49" s="7">
        <f>+'LONG JUMP'!I113</f>
        <v>0</v>
      </c>
      <c r="G49" s="7">
        <f>+'LONG JUMP'!J113</f>
        <v>0</v>
      </c>
      <c r="H49" s="7">
        <f>+'LONG JUMP'!K113</f>
        <v>17</v>
      </c>
      <c r="I49" s="7">
        <f>+'LONG JUMP'!N113</f>
        <v>0</v>
      </c>
      <c r="J49" s="7">
        <f>+'LONG JUMP'!P113</f>
        <v>0</v>
      </c>
      <c r="K49" s="7">
        <f>+'LONG JUMP'!R113</f>
        <v>0</v>
      </c>
      <c r="L49" s="7">
        <f>+'LONG JUMP'!U113</f>
        <v>6.5</v>
      </c>
      <c r="M49" s="7">
        <f>+'LONG JUMP'!X113</f>
        <v>0</v>
      </c>
      <c r="N49" s="56">
        <f t="shared" si="4"/>
        <v>39</v>
      </c>
    </row>
    <row r="50" spans="1:14" ht="14.25" customHeight="1" thickBot="1" x14ac:dyDescent="0.3">
      <c r="A50" s="91" t="s">
        <v>769</v>
      </c>
      <c r="B50" s="132">
        <f t="shared" ref="B50:M50" si="5">SUM(B34:B49)</f>
        <v>114.5</v>
      </c>
      <c r="C50" s="96">
        <f t="shared" si="5"/>
        <v>0</v>
      </c>
      <c r="D50" s="96">
        <f t="shared" si="5"/>
        <v>110</v>
      </c>
      <c r="E50" s="96">
        <f t="shared" si="5"/>
        <v>0</v>
      </c>
      <c r="F50" s="96">
        <f t="shared" si="5"/>
        <v>32</v>
      </c>
      <c r="G50" s="96">
        <f t="shared" si="5"/>
        <v>0</v>
      </c>
      <c r="H50" s="131">
        <f t="shared" si="5"/>
        <v>118</v>
      </c>
      <c r="I50" s="96">
        <f t="shared" si="5"/>
        <v>0</v>
      </c>
      <c r="J50" s="96">
        <f t="shared" si="5"/>
        <v>0</v>
      </c>
      <c r="K50" s="96">
        <f t="shared" si="5"/>
        <v>22</v>
      </c>
      <c r="L50" s="130">
        <f t="shared" si="5"/>
        <v>144.5</v>
      </c>
      <c r="M50" s="96">
        <f t="shared" si="5"/>
        <v>20</v>
      </c>
      <c r="N50" s="56"/>
    </row>
    <row r="51" spans="1:14" ht="14.25" customHeight="1" x14ac:dyDescent="0.25">
      <c r="B51" s="38" t="s">
        <v>61</v>
      </c>
      <c r="C51" s="38" t="s">
        <v>23</v>
      </c>
      <c r="D51" s="38" t="s">
        <v>30</v>
      </c>
      <c r="E51" s="38" t="s">
        <v>25</v>
      </c>
      <c r="F51" s="38" t="s">
        <v>257</v>
      </c>
      <c r="G51" s="38" t="s">
        <v>229</v>
      </c>
      <c r="H51" s="38" t="s">
        <v>36</v>
      </c>
      <c r="I51" s="38" t="s">
        <v>47</v>
      </c>
      <c r="J51" s="38" t="s">
        <v>72</v>
      </c>
      <c r="K51" s="38" t="s">
        <v>347</v>
      </c>
      <c r="L51" s="38" t="s">
        <v>445</v>
      </c>
      <c r="M51" s="38" t="s">
        <v>588</v>
      </c>
      <c r="N51" s="54" t="s">
        <v>722</v>
      </c>
    </row>
    <row r="52" spans="1:14" ht="14.25" customHeight="1" x14ac:dyDescent="0.25">
      <c r="A52" s="95" t="s">
        <v>770</v>
      </c>
      <c r="B52" s="7">
        <f>+'100-110m hurdles'!B21</f>
        <v>0</v>
      </c>
      <c r="C52" s="7">
        <f>+'100-110m hurdles'!C21</f>
        <v>0</v>
      </c>
      <c r="D52" s="7">
        <f>+'100-110m hurdles'!G21</f>
        <v>0</v>
      </c>
      <c r="E52" s="7">
        <f>+'100-110m hurdles'!H21</f>
        <v>0</v>
      </c>
      <c r="F52" s="7">
        <f>+'100-110m hurdles'!I21</f>
        <v>0</v>
      </c>
      <c r="G52" s="7">
        <f>+'100-110m hurdles'!J21</f>
        <v>0</v>
      </c>
      <c r="H52" s="7">
        <f>+'100-110m hurdles'!K21</f>
        <v>6</v>
      </c>
      <c r="I52" s="7">
        <f>+'100-110m hurdles'!N21</f>
        <v>0</v>
      </c>
      <c r="J52" s="7">
        <f>+'100-110m hurdles'!P21</f>
        <v>0</v>
      </c>
      <c r="K52" s="7">
        <f>+'100-110m hurdles'!R21</f>
        <v>0</v>
      </c>
      <c r="L52" s="7">
        <f>+'100-110m hurdles'!U21</f>
        <v>18</v>
      </c>
      <c r="M52" s="7">
        <f>+'100-110m hurdles'!X21</f>
        <v>0</v>
      </c>
      <c r="N52" s="56">
        <f t="shared" ref="N52:N67" si="6">SUM(B52:M52)</f>
        <v>24</v>
      </c>
    </row>
    <row r="53" spans="1:14" ht="14.25" customHeight="1" x14ac:dyDescent="0.25">
      <c r="A53" s="7" t="s">
        <v>771</v>
      </c>
      <c r="B53" s="7">
        <f>'200-H'!B29</f>
        <v>0</v>
      </c>
      <c r="C53" s="7">
        <f>'200-H'!C29</f>
        <v>0</v>
      </c>
      <c r="D53" s="7">
        <f>'200-H'!G29</f>
        <v>0</v>
      </c>
      <c r="E53" s="7">
        <f>'200-H'!H29</f>
        <v>0</v>
      </c>
      <c r="F53" s="7">
        <f>'200-H'!I29</f>
        <v>0</v>
      </c>
      <c r="G53" s="7">
        <f>'200-H'!J29</f>
        <v>0</v>
      </c>
      <c r="H53" s="7">
        <f>'200-H'!K29</f>
        <v>0</v>
      </c>
      <c r="I53" s="7">
        <f>'200-H'!N29</f>
        <v>8</v>
      </c>
      <c r="J53" s="7">
        <f>'200-H'!P29</f>
        <v>0</v>
      </c>
      <c r="K53" s="7">
        <f>'200-H'!R29</f>
        <v>0</v>
      </c>
      <c r="L53" s="7">
        <f>'200-H'!U29</f>
        <v>21</v>
      </c>
      <c r="M53" s="7">
        <f>'200-H'!X29</f>
        <v>0</v>
      </c>
      <c r="N53" s="56">
        <f t="shared" si="6"/>
        <v>29</v>
      </c>
    </row>
    <row r="54" spans="1:14" ht="14.25" customHeight="1" x14ac:dyDescent="0.25">
      <c r="A54" s="7" t="s">
        <v>772</v>
      </c>
      <c r="B54" s="7">
        <f>+'100- All'!B114</f>
        <v>11</v>
      </c>
      <c r="C54" s="7">
        <f>+'100- All'!C114</f>
        <v>0</v>
      </c>
      <c r="D54" s="7">
        <f>+'100- All'!G114</f>
        <v>0</v>
      </c>
      <c r="E54" s="7">
        <f>+'100- All'!H114</f>
        <v>4</v>
      </c>
      <c r="F54" s="7">
        <f>+'100- All'!I114</f>
        <v>0</v>
      </c>
      <c r="G54" s="7">
        <f>+'100- All'!J114</f>
        <v>1</v>
      </c>
      <c r="H54" s="7">
        <f>+'100- All'!K114</f>
        <v>8</v>
      </c>
      <c r="I54" s="7">
        <f>+'100- All'!N114</f>
        <v>0</v>
      </c>
      <c r="J54" s="7">
        <f>+'100- All'!P114</f>
        <v>0</v>
      </c>
      <c r="K54" s="7">
        <f>+'100- All'!R114</f>
        <v>0</v>
      </c>
      <c r="L54" s="7">
        <f>+'100- All'!U114</f>
        <v>15</v>
      </c>
      <c r="M54" s="7">
        <f>+'100- All'!X114</f>
        <v>0</v>
      </c>
      <c r="N54" s="56">
        <f t="shared" si="6"/>
        <v>39</v>
      </c>
    </row>
    <row r="55" spans="1:14" ht="14.25" customHeight="1" x14ac:dyDescent="0.25">
      <c r="A55" s="7" t="s">
        <v>773</v>
      </c>
      <c r="B55" s="7">
        <f>+'200 - All'!B89</f>
        <v>10</v>
      </c>
      <c r="C55" s="7">
        <f>+'200 - All'!C89</f>
        <v>0</v>
      </c>
      <c r="D55" s="7">
        <f>+'200 - All'!G89</f>
        <v>0</v>
      </c>
      <c r="E55" s="7">
        <f>+'200 - All'!H89</f>
        <v>0</v>
      </c>
      <c r="F55" s="7">
        <f>+'200 - All'!I89</f>
        <v>0</v>
      </c>
      <c r="G55" s="7">
        <f>+'200 - All'!J89</f>
        <v>6</v>
      </c>
      <c r="H55" s="7">
        <f>+'200 - All'!K89</f>
        <v>2</v>
      </c>
      <c r="I55" s="7">
        <f>+'200 - All'!N89</f>
        <v>7</v>
      </c>
      <c r="J55" s="7">
        <f>+'200 - All'!P89</f>
        <v>5</v>
      </c>
      <c r="K55" s="7">
        <f>+'200 - All'!R89</f>
        <v>0</v>
      </c>
      <c r="L55" s="7">
        <f>+'200 - All'!U89</f>
        <v>9</v>
      </c>
      <c r="M55" s="7">
        <f>+'200 - All'!X89</f>
        <v>0</v>
      </c>
      <c r="N55" s="56">
        <f t="shared" si="6"/>
        <v>39</v>
      </c>
    </row>
    <row r="56" spans="1:14" ht="14.25" customHeight="1" x14ac:dyDescent="0.25">
      <c r="A56" s="7" t="s">
        <v>774</v>
      </c>
      <c r="B56" s="7">
        <f>+'400 - All'!B79</f>
        <v>8</v>
      </c>
      <c r="C56" s="7">
        <f>+'400 - All'!C79</f>
        <v>0</v>
      </c>
      <c r="D56" s="7">
        <f>+'400 - All'!G79</f>
        <v>0</v>
      </c>
      <c r="E56" s="7">
        <f>+'400 - All'!H79</f>
        <v>0</v>
      </c>
      <c r="F56" s="7">
        <f>+'400 - All'!I79</f>
        <v>0</v>
      </c>
      <c r="G56" s="7">
        <f>+'400 - All'!J79</f>
        <v>0</v>
      </c>
      <c r="H56" s="7">
        <f>+'400 - All'!K79</f>
        <v>0</v>
      </c>
      <c r="I56" s="7">
        <f>+'400 - All'!N79</f>
        <v>5</v>
      </c>
      <c r="J56" s="7">
        <f>+'400 - All'!P79</f>
        <v>7</v>
      </c>
      <c r="K56" s="7">
        <f>+'400 - All'!R79</f>
        <v>0</v>
      </c>
      <c r="L56" s="7">
        <f>+'400 - All'!U79</f>
        <v>19</v>
      </c>
      <c r="M56" s="7">
        <f>+'400 - All'!X79</f>
        <v>0</v>
      </c>
      <c r="N56" s="56">
        <f t="shared" si="6"/>
        <v>39</v>
      </c>
    </row>
    <row r="57" spans="1:14" ht="14.25" customHeight="1" x14ac:dyDescent="0.25">
      <c r="A57" s="7" t="s">
        <v>775</v>
      </c>
      <c r="B57" s="7">
        <f>+'800 - ALL'!B46</f>
        <v>16</v>
      </c>
      <c r="C57" s="7">
        <f>+'800 - ALL'!C46</f>
        <v>0</v>
      </c>
      <c r="D57" s="7">
        <f>+'800 - ALL'!G46</f>
        <v>0</v>
      </c>
      <c r="E57" s="7">
        <f>+'800 - ALL'!H46</f>
        <v>0</v>
      </c>
      <c r="F57" s="7">
        <f>+'800 - ALL'!I46</f>
        <v>0</v>
      </c>
      <c r="G57" s="7">
        <f>+'800 - ALL'!J46</f>
        <v>0</v>
      </c>
      <c r="H57" s="7">
        <f>+'800 - ALL'!K46</f>
        <v>0</v>
      </c>
      <c r="I57" s="7">
        <f>+'800 - ALL'!N46</f>
        <v>0</v>
      </c>
      <c r="J57" s="7">
        <f>+'800 - ALL'!P46</f>
        <v>5</v>
      </c>
      <c r="K57" s="7">
        <f>+'800 - ALL'!R46</f>
        <v>0</v>
      </c>
      <c r="L57" s="7">
        <f>+'800 - ALL'!U46</f>
        <v>8</v>
      </c>
      <c r="M57" s="7">
        <f>+'800 - ALL'!X46</f>
        <v>0</v>
      </c>
      <c r="N57" s="56">
        <f t="shared" si="6"/>
        <v>29</v>
      </c>
    </row>
    <row r="58" spans="1:14" ht="14.25" customHeight="1" x14ac:dyDescent="0.25">
      <c r="A58" s="7" t="s">
        <v>776</v>
      </c>
      <c r="B58" s="7">
        <f>+'1600mm - ALL'!B43</f>
        <v>21</v>
      </c>
      <c r="C58" s="7">
        <f>+'1600mm - ALL'!C43</f>
        <v>0</v>
      </c>
      <c r="D58" s="7">
        <f>+'1600mm - ALL'!G43</f>
        <v>0</v>
      </c>
      <c r="E58" s="7">
        <f>+'1600mm - ALL'!H43</f>
        <v>0</v>
      </c>
      <c r="F58" s="7">
        <f>+'1600mm - ALL'!I43</f>
        <v>0</v>
      </c>
      <c r="G58" s="7">
        <f>+'1600mm - ALL'!J43</f>
        <v>0</v>
      </c>
      <c r="H58" s="7">
        <f>+'1600mm - ALL'!K43</f>
        <v>0</v>
      </c>
      <c r="I58" s="7">
        <f>+'1600mm - ALL'!N43</f>
        <v>0</v>
      </c>
      <c r="J58" s="7">
        <f>+'1600mm - ALL'!P43</f>
        <v>5</v>
      </c>
      <c r="K58" s="7">
        <f>+'1600mm - ALL'!R43</f>
        <v>0</v>
      </c>
      <c r="L58" s="7">
        <f>+'1600mm - ALL'!U43</f>
        <v>13</v>
      </c>
      <c r="M58" s="7">
        <f>+'1600mm - ALL'!X43</f>
        <v>0</v>
      </c>
      <c r="N58" s="56">
        <f t="shared" si="6"/>
        <v>39</v>
      </c>
    </row>
    <row r="59" spans="1:14" ht="14.25" customHeight="1" x14ac:dyDescent="0.25">
      <c r="A59" s="7" t="s">
        <v>777</v>
      </c>
      <c r="B59" s="7">
        <f>+'3200-ALL'!B23</f>
        <v>10</v>
      </c>
      <c r="C59" s="7">
        <f>+'3200-ALL'!C23</f>
        <v>0</v>
      </c>
      <c r="D59" s="7">
        <f>+'3200-ALL'!G23</f>
        <v>0</v>
      </c>
      <c r="E59" s="7">
        <f>+'3200-ALL'!H23</f>
        <v>0</v>
      </c>
      <c r="F59" s="7">
        <f>+'3200-ALL'!I23</f>
        <v>0</v>
      </c>
      <c r="G59" s="7">
        <f>+'3200-ALL'!J23</f>
        <v>0</v>
      </c>
      <c r="H59" s="7">
        <f>+'3200-ALL'!K23</f>
        <v>0</v>
      </c>
      <c r="I59" s="7">
        <f>+'3200-ALL'!N23</f>
        <v>0</v>
      </c>
      <c r="J59" s="7">
        <f>+'3200-ALL'!P23</f>
        <v>8</v>
      </c>
      <c r="K59" s="7">
        <f>+'3200-ALL'!R23</f>
        <v>0</v>
      </c>
      <c r="L59" s="7">
        <f>+'3200-ALL'!U23</f>
        <v>6</v>
      </c>
      <c r="M59" s="7">
        <f>+'3200-ALL'!X23</f>
        <v>0</v>
      </c>
      <c r="N59" s="56">
        <f t="shared" si="6"/>
        <v>24</v>
      </c>
    </row>
    <row r="60" spans="1:14" ht="14.25" customHeight="1" x14ac:dyDescent="0.25">
      <c r="A60" s="7" t="s">
        <v>761</v>
      </c>
      <c r="B60" s="7">
        <f>+'4X800r'!B21</f>
        <v>10</v>
      </c>
      <c r="C60" s="7">
        <f>+'4X800r'!C21</f>
        <v>0</v>
      </c>
      <c r="D60" s="7">
        <f>+'4X800r'!G21</f>
        <v>0</v>
      </c>
      <c r="E60" s="7">
        <f>+'4X800r'!H21</f>
        <v>0</v>
      </c>
      <c r="F60" s="7">
        <f>+'4X800r'!I21</f>
        <v>0</v>
      </c>
      <c r="G60" s="7">
        <f>+'4X800r'!J21</f>
        <v>0</v>
      </c>
      <c r="H60" s="7">
        <f>+'4X800r'!K21</f>
        <v>0</v>
      </c>
      <c r="I60" s="7">
        <f>+'4X800r'!N21</f>
        <v>0</v>
      </c>
      <c r="J60" s="7">
        <f>+'4X800r'!P21</f>
        <v>0</v>
      </c>
      <c r="K60" s="7">
        <f>+'4X800r'!R21</f>
        <v>0</v>
      </c>
      <c r="L60" s="7">
        <f>+'4X800r'!U21</f>
        <v>8</v>
      </c>
      <c r="M60" s="7">
        <f>+'4X800r'!X21</f>
        <v>0</v>
      </c>
      <c r="N60" s="56">
        <f t="shared" si="6"/>
        <v>18</v>
      </c>
    </row>
    <row r="61" spans="1:14" ht="14.25" customHeight="1" x14ac:dyDescent="0.25">
      <c r="A61" s="7" t="s">
        <v>778</v>
      </c>
      <c r="B61" s="7">
        <f>+'4x100 - ALL'!B41</f>
        <v>8</v>
      </c>
      <c r="C61" s="7">
        <f>+'4x100 - ALL'!C41</f>
        <v>0</v>
      </c>
      <c r="D61" s="7">
        <f>+'4x100 - ALL'!G41</f>
        <v>0</v>
      </c>
      <c r="E61" s="7">
        <f>+'4x100 - ALL'!H41</f>
        <v>0</v>
      </c>
      <c r="F61" s="7">
        <f>+'4x100 - ALL'!I41</f>
        <v>0</v>
      </c>
      <c r="G61" s="7">
        <f>+'4x100 - ALL'!J41</f>
        <v>0</v>
      </c>
      <c r="H61" s="7">
        <f>+'4x100 - ALL'!K41</f>
        <v>0</v>
      </c>
      <c r="I61" s="7">
        <f>+'4x100 - ALL'!N41</f>
        <v>6</v>
      </c>
      <c r="J61" s="7">
        <f>+'4x100 - ALL'!P41</f>
        <v>0</v>
      </c>
      <c r="K61" s="7">
        <f>+'4x100 - ALL'!R41</f>
        <v>0</v>
      </c>
      <c r="L61" s="7">
        <f>+'4x100 - ALL'!U41</f>
        <v>10</v>
      </c>
      <c r="M61" s="7">
        <f>+'4x100 - ALL'!X41</f>
        <v>0</v>
      </c>
      <c r="N61" s="56">
        <f t="shared" si="6"/>
        <v>24</v>
      </c>
    </row>
    <row r="62" spans="1:14" ht="14.25" customHeight="1" x14ac:dyDescent="0.25">
      <c r="A62" s="7" t="s">
        <v>779</v>
      </c>
      <c r="B62" s="7">
        <f>+'4x400 - ALL'!B27</f>
        <v>8</v>
      </c>
      <c r="C62" s="7">
        <f>+'4x400 - ALL'!C27</f>
        <v>0</v>
      </c>
      <c r="D62" s="7">
        <f>+'4x400 - ALL'!G27</f>
        <v>0</v>
      </c>
      <c r="E62" s="7">
        <f>+'4x400 - ALL'!H27</f>
        <v>0</v>
      </c>
      <c r="F62" s="7">
        <f>+'4x400 - ALL'!I27</f>
        <v>0</v>
      </c>
      <c r="G62" s="7">
        <f>+'4x400 - ALL'!J27</f>
        <v>0</v>
      </c>
      <c r="H62" s="7">
        <f>+'4x400 - ALL'!K27</f>
        <v>0</v>
      </c>
      <c r="I62" s="7">
        <f>+'4x400 - ALL'!N27</f>
        <v>0</v>
      </c>
      <c r="J62" s="7">
        <f>+'4x400 - ALL'!P27</f>
        <v>0</v>
      </c>
      <c r="K62" s="7">
        <f>+'4x400 - ALL'!R27</f>
        <v>0</v>
      </c>
      <c r="L62" s="7">
        <f>+'4x400 - ALL'!U27</f>
        <v>10</v>
      </c>
      <c r="M62" s="7">
        <f>+'4x400 - ALL'!X27</f>
        <v>0</v>
      </c>
      <c r="N62" s="56">
        <f t="shared" si="6"/>
        <v>18</v>
      </c>
    </row>
    <row r="63" spans="1:14" ht="14.25" customHeight="1" x14ac:dyDescent="0.25">
      <c r="A63" s="7" t="s">
        <v>780</v>
      </c>
      <c r="B63" s="7">
        <f>+'TRIPLE JUMP'!B18</f>
        <v>0</v>
      </c>
      <c r="C63" s="7">
        <f>+'TRIPLE JUMP'!C18</f>
        <v>0</v>
      </c>
      <c r="D63" s="7">
        <f>+'TRIPLE JUMP'!G18</f>
        <v>0</v>
      </c>
      <c r="E63" s="7">
        <f>+'TRIPLE JUMP'!H18</f>
        <v>0</v>
      </c>
      <c r="F63" s="7">
        <f>+'TRIPLE JUMP'!I18</f>
        <v>0</v>
      </c>
      <c r="G63" s="7">
        <f>+'TRIPLE JUMP'!J18</f>
        <v>0</v>
      </c>
      <c r="H63" s="7">
        <f>+'TRIPLE JUMP'!K18</f>
        <v>0</v>
      </c>
      <c r="I63" s="7">
        <f>+'TRIPLE JUMP'!N18</f>
        <v>0</v>
      </c>
      <c r="J63" s="7">
        <f>+'TRIPLE JUMP'!P18</f>
        <v>14</v>
      </c>
      <c r="K63" s="7">
        <f>+'TRIPLE JUMP'!R18</f>
        <v>0</v>
      </c>
      <c r="L63" s="7">
        <f>+'TRIPLE JUMP'!U18</f>
        <v>15</v>
      </c>
      <c r="M63" s="7">
        <f>+'TRIPLE JUMP'!X18</f>
        <v>0</v>
      </c>
      <c r="N63" s="56">
        <f t="shared" si="6"/>
        <v>29</v>
      </c>
    </row>
    <row r="64" spans="1:14" ht="14.25" customHeight="1" x14ac:dyDescent="0.25">
      <c r="A64" s="7" t="s">
        <v>781</v>
      </c>
      <c r="B64" s="7">
        <f>+'SHOT PUT'!B54</f>
        <v>5</v>
      </c>
      <c r="C64" s="7">
        <f>+'SHOT PUT'!C54</f>
        <v>0</v>
      </c>
      <c r="D64" s="7">
        <f>+'SHOT PUT'!G54</f>
        <v>4</v>
      </c>
      <c r="E64" s="7">
        <f>+'SHOT PUT'!H54</f>
        <v>15</v>
      </c>
      <c r="F64" s="7">
        <f>+'SHOT PUT'!I54</f>
        <v>1</v>
      </c>
      <c r="G64" s="7">
        <f>+'SHOT PUT'!J54</f>
        <v>0</v>
      </c>
      <c r="H64" s="7">
        <f>+'SHOT PUT'!K54</f>
        <v>8</v>
      </c>
      <c r="I64" s="7">
        <f>+'SHOT PUT'!N54</f>
        <v>0</v>
      </c>
      <c r="J64" s="7">
        <f>+'SHOT PUT'!P54</f>
        <v>6</v>
      </c>
      <c r="K64" s="7">
        <f>+'SHOT PUT'!R54</f>
        <v>0</v>
      </c>
      <c r="L64" s="7">
        <f>+'SHOT PUT'!U54</f>
        <v>0</v>
      </c>
      <c r="M64" s="7">
        <f>+'SHOT PUT'!X54</f>
        <v>0</v>
      </c>
      <c r="N64" s="56">
        <f t="shared" si="6"/>
        <v>39</v>
      </c>
    </row>
    <row r="65" spans="1:14" ht="14.25" customHeight="1" x14ac:dyDescent="0.25">
      <c r="A65" s="7" t="s">
        <v>782</v>
      </c>
      <c r="B65" s="7">
        <f>+DISCUS!B53</f>
        <v>0</v>
      </c>
      <c r="C65" s="7">
        <f>+DISCUS!C53</f>
        <v>0</v>
      </c>
      <c r="D65" s="7">
        <f>+DISCUS!G53</f>
        <v>13</v>
      </c>
      <c r="E65" s="7">
        <f>+DISCUS!H53</f>
        <v>5</v>
      </c>
      <c r="F65" s="7">
        <f>+DISCUS!I53</f>
        <v>0</v>
      </c>
      <c r="G65" s="7">
        <f>+DISCUS!J53</f>
        <v>0</v>
      </c>
      <c r="H65" s="7">
        <f>+DISCUS!K53</f>
        <v>0</v>
      </c>
      <c r="I65" s="7">
        <f>+DISCUS!N53</f>
        <v>0</v>
      </c>
      <c r="J65" s="7">
        <f>+DISCUS!P53</f>
        <v>21</v>
      </c>
      <c r="K65" s="7">
        <f>+DISCUS!R53</f>
        <v>0</v>
      </c>
      <c r="L65" s="7">
        <f>+DISCUS!U53</f>
        <v>0</v>
      </c>
      <c r="M65" s="7">
        <f>+DISCUS!X53</f>
        <v>0</v>
      </c>
      <c r="N65" s="56">
        <f t="shared" si="6"/>
        <v>39</v>
      </c>
    </row>
    <row r="66" spans="1:14" ht="14.25" customHeight="1" x14ac:dyDescent="0.25">
      <c r="A66" s="7" t="s">
        <v>783</v>
      </c>
      <c r="B66" s="7">
        <f>+'Turbo Jav'!B79</f>
        <v>0</v>
      </c>
      <c r="C66" s="7">
        <f>+'Turbo Jav'!C79</f>
        <v>0</v>
      </c>
      <c r="D66" s="7">
        <f>+'Turbo Jav'!G79</f>
        <v>0</v>
      </c>
      <c r="E66" s="7">
        <f>+'Turbo Jav'!H79</f>
        <v>18</v>
      </c>
      <c r="F66" s="7">
        <f>+'Turbo Jav'!I79</f>
        <v>0</v>
      </c>
      <c r="G66" s="7">
        <f>+'Turbo Jav'!J79</f>
        <v>0</v>
      </c>
      <c r="H66" s="7">
        <f>+'Turbo Jav'!K79</f>
        <v>0</v>
      </c>
      <c r="I66" s="7">
        <f>+'Turbo Jav'!N79</f>
        <v>5</v>
      </c>
      <c r="J66" s="7">
        <f>+'Turbo Jav'!P79</f>
        <v>11</v>
      </c>
      <c r="K66" s="7">
        <f>+'Turbo Jav'!R79</f>
        <v>0</v>
      </c>
      <c r="L66" s="7">
        <f>+'Turbo Jav'!U79</f>
        <v>5</v>
      </c>
      <c r="M66" s="7">
        <f>+'Turbo Jav'!X79</f>
        <v>0</v>
      </c>
      <c r="N66" s="56">
        <f t="shared" si="6"/>
        <v>39</v>
      </c>
    </row>
    <row r="67" spans="1:14" ht="14.25" customHeight="1" thickBot="1" x14ac:dyDescent="0.3">
      <c r="A67" s="7" t="s">
        <v>784</v>
      </c>
      <c r="B67" s="7">
        <f>+'LONG JUMP'!B114</f>
        <v>13</v>
      </c>
      <c r="C67" s="7">
        <f>+'LONG JUMP'!C114</f>
        <v>0</v>
      </c>
      <c r="D67" s="7">
        <f>+'LONG JUMP'!G114</f>
        <v>0</v>
      </c>
      <c r="E67" s="7">
        <f>+'LONG JUMP'!H114</f>
        <v>6</v>
      </c>
      <c r="F67" s="7">
        <f>+'LONG JUMP'!I114</f>
        <v>0</v>
      </c>
      <c r="G67" s="7">
        <f>+'LONG JUMP'!J114</f>
        <v>2</v>
      </c>
      <c r="H67" s="7">
        <f>+'LONG JUMP'!K114</f>
        <v>0</v>
      </c>
      <c r="I67" s="7">
        <f>+'LONG JUMP'!N114</f>
        <v>4</v>
      </c>
      <c r="J67" s="7">
        <f>+'LONG JUMP'!P114</f>
        <v>0</v>
      </c>
      <c r="K67" s="7">
        <f>+'LONG JUMP'!R114</f>
        <v>0</v>
      </c>
      <c r="L67" s="7">
        <f>+'LONG JUMP'!U114</f>
        <v>14</v>
      </c>
      <c r="M67" s="7">
        <f>+'LONG JUMP'!X114</f>
        <v>0</v>
      </c>
      <c r="N67" s="56">
        <f t="shared" si="6"/>
        <v>39</v>
      </c>
    </row>
    <row r="68" spans="1:14" ht="14.25" customHeight="1" thickBot="1" x14ac:dyDescent="0.3">
      <c r="A68" s="91" t="s">
        <v>785</v>
      </c>
      <c r="B68" s="131">
        <f t="shared" ref="B68:M68" si="7">SUM(B52:B67)</f>
        <v>120</v>
      </c>
      <c r="C68" s="96">
        <f t="shared" si="7"/>
        <v>0</v>
      </c>
      <c r="D68" s="96">
        <f t="shared" si="7"/>
        <v>17</v>
      </c>
      <c r="E68" s="96">
        <f t="shared" si="7"/>
        <v>48</v>
      </c>
      <c r="F68" s="96">
        <f t="shared" si="7"/>
        <v>1</v>
      </c>
      <c r="G68" s="96">
        <f t="shared" si="7"/>
        <v>9</v>
      </c>
      <c r="H68" s="96">
        <f t="shared" si="7"/>
        <v>24</v>
      </c>
      <c r="I68" s="96">
        <f t="shared" si="7"/>
        <v>35</v>
      </c>
      <c r="J68" s="132">
        <f t="shared" si="7"/>
        <v>82</v>
      </c>
      <c r="K68" s="96">
        <f t="shared" si="7"/>
        <v>0</v>
      </c>
      <c r="L68" s="130">
        <f t="shared" si="7"/>
        <v>171</v>
      </c>
      <c r="M68" s="96">
        <f t="shared" si="7"/>
        <v>0</v>
      </c>
      <c r="N68" s="56"/>
    </row>
    <row r="69" spans="1:14" ht="15.75" customHeight="1" x14ac:dyDescent="0.25">
      <c r="N69" s="56"/>
    </row>
    <row r="70" spans="1:14" ht="15.75" customHeight="1" x14ac:dyDescent="0.25">
      <c r="N70" s="56"/>
    </row>
    <row r="71" spans="1:14" ht="15.75" customHeight="1" x14ac:dyDescent="0.25">
      <c r="N71" s="56"/>
    </row>
    <row r="72" spans="1:14" ht="15.75" customHeight="1" x14ac:dyDescent="0.25">
      <c r="N72" s="56"/>
    </row>
    <row r="73" spans="1:14" ht="15.75" customHeight="1" x14ac:dyDescent="0.25">
      <c r="N73" s="56"/>
    </row>
    <row r="74" spans="1:14" ht="15.75" customHeight="1" x14ac:dyDescent="0.25">
      <c r="N74" s="56"/>
    </row>
    <row r="75" spans="1:14" ht="15.75" customHeight="1" x14ac:dyDescent="0.25">
      <c r="N75" s="56"/>
    </row>
    <row r="76" spans="1:14" ht="15.75" customHeight="1" x14ac:dyDescent="0.25">
      <c r="N76" s="56"/>
    </row>
    <row r="77" spans="1:14" ht="15.75" customHeight="1" x14ac:dyDescent="0.25">
      <c r="N77" s="56"/>
    </row>
    <row r="78" spans="1:14" ht="15.75" customHeight="1" x14ac:dyDescent="0.25">
      <c r="N78" s="56"/>
    </row>
    <row r="79" spans="1:14" ht="15.75" customHeight="1" x14ac:dyDescent="0.25">
      <c r="N79" s="56"/>
    </row>
    <row r="80" spans="1:14" ht="15.75" customHeight="1" x14ac:dyDescent="0.25">
      <c r="N80" s="56"/>
    </row>
    <row r="81" spans="14:14" ht="15.75" customHeight="1" x14ac:dyDescent="0.25">
      <c r="N81" s="56"/>
    </row>
    <row r="82" spans="14:14" ht="15.75" customHeight="1" x14ac:dyDescent="0.25">
      <c r="N82" s="56"/>
    </row>
    <row r="83" spans="14:14" ht="15.75" customHeight="1" x14ac:dyDescent="0.25">
      <c r="N83" s="56"/>
    </row>
    <row r="84" spans="14:14" ht="15.75" customHeight="1" x14ac:dyDescent="0.25">
      <c r="N84" s="56"/>
    </row>
    <row r="85" spans="14:14" ht="15.75" customHeight="1" x14ac:dyDescent="0.25">
      <c r="N85" s="56"/>
    </row>
    <row r="86" spans="14:14" ht="15.75" customHeight="1" x14ac:dyDescent="0.25">
      <c r="N86" s="56"/>
    </row>
    <row r="87" spans="14:14" ht="15.75" customHeight="1" x14ac:dyDescent="0.25">
      <c r="N87" s="56"/>
    </row>
    <row r="88" spans="14:14" ht="15.75" customHeight="1" x14ac:dyDescent="0.25">
      <c r="N88" s="56"/>
    </row>
    <row r="89" spans="14:14" ht="15.75" customHeight="1" x14ac:dyDescent="0.25">
      <c r="N89" s="56"/>
    </row>
    <row r="90" spans="14:14" ht="15.75" customHeight="1" x14ac:dyDescent="0.25">
      <c r="N90" s="56"/>
    </row>
    <row r="91" spans="14:14" ht="15.75" customHeight="1" x14ac:dyDescent="0.25">
      <c r="N91" s="56"/>
    </row>
    <row r="92" spans="14:14" ht="15.75" customHeight="1" x14ac:dyDescent="0.25">
      <c r="N92" s="56"/>
    </row>
    <row r="93" spans="14:14" ht="15.75" customHeight="1" x14ac:dyDescent="0.25">
      <c r="N93" s="56"/>
    </row>
    <row r="94" spans="14:14" ht="15.75" customHeight="1" x14ac:dyDescent="0.25">
      <c r="N94" s="56"/>
    </row>
    <row r="95" spans="14:14" ht="15.75" customHeight="1" x14ac:dyDescent="0.25">
      <c r="N95" s="56"/>
    </row>
    <row r="96" spans="14:14" ht="15.75" customHeight="1" x14ac:dyDescent="0.25">
      <c r="N96" s="56"/>
    </row>
    <row r="97" spans="14:14" ht="15.75" customHeight="1" x14ac:dyDescent="0.25">
      <c r="N97" s="56"/>
    </row>
    <row r="98" spans="14:14" ht="15.75" customHeight="1" x14ac:dyDescent="0.25">
      <c r="N98" s="56"/>
    </row>
    <row r="99" spans="14:14" ht="15.75" customHeight="1" x14ac:dyDescent="0.25">
      <c r="N99" s="56"/>
    </row>
    <row r="100" spans="14:14" ht="15.75" customHeight="1" x14ac:dyDescent="0.25">
      <c r="N100" s="56"/>
    </row>
    <row r="101" spans="14:14" ht="15.75" customHeight="1" x14ac:dyDescent="0.25">
      <c r="N101" s="56"/>
    </row>
    <row r="102" spans="14:14" ht="15.75" customHeight="1" x14ac:dyDescent="0.25">
      <c r="N102" s="56"/>
    </row>
    <row r="103" spans="14:14" ht="15.75" customHeight="1" x14ac:dyDescent="0.25">
      <c r="N103" s="56"/>
    </row>
    <row r="104" spans="14:14" ht="15.75" customHeight="1" x14ac:dyDescent="0.25">
      <c r="N104" s="56"/>
    </row>
    <row r="105" spans="14:14" ht="15.75" customHeight="1" x14ac:dyDescent="0.25">
      <c r="N105" s="56"/>
    </row>
    <row r="106" spans="14:14" ht="15.75" customHeight="1" x14ac:dyDescent="0.25">
      <c r="N106" s="56"/>
    </row>
    <row r="107" spans="14:14" ht="15.75" customHeight="1" x14ac:dyDescent="0.25">
      <c r="N107" s="56"/>
    </row>
    <row r="108" spans="14:14" ht="15.75" customHeight="1" x14ac:dyDescent="0.25">
      <c r="N108" s="56"/>
    </row>
    <row r="109" spans="14:14" ht="15.75" customHeight="1" x14ac:dyDescent="0.25">
      <c r="N109" s="56"/>
    </row>
    <row r="110" spans="14:14" ht="15.75" customHeight="1" x14ac:dyDescent="0.25">
      <c r="N110" s="56"/>
    </row>
    <row r="111" spans="14:14" ht="15.75" customHeight="1" x14ac:dyDescent="0.25">
      <c r="N111" s="56"/>
    </row>
    <row r="112" spans="14:14" ht="15.75" customHeight="1" x14ac:dyDescent="0.25">
      <c r="N112" s="56"/>
    </row>
    <row r="113" spans="14:14" ht="15.75" customHeight="1" x14ac:dyDescent="0.25">
      <c r="N113" s="56"/>
    </row>
    <row r="114" spans="14:14" ht="15.75" customHeight="1" x14ac:dyDescent="0.25">
      <c r="N114" s="56"/>
    </row>
    <row r="115" spans="14:14" ht="15.75" customHeight="1" x14ac:dyDescent="0.25">
      <c r="N115" s="56"/>
    </row>
    <row r="116" spans="14:14" ht="15.75" customHeight="1" x14ac:dyDescent="0.25">
      <c r="N116" s="56"/>
    </row>
    <row r="117" spans="14:14" ht="15.75" customHeight="1" x14ac:dyDescent="0.25">
      <c r="N117" s="56"/>
    </row>
    <row r="118" spans="14:14" ht="15.75" customHeight="1" x14ac:dyDescent="0.25">
      <c r="N118" s="56"/>
    </row>
    <row r="119" spans="14:14" ht="15.75" customHeight="1" x14ac:dyDescent="0.25">
      <c r="N119" s="56"/>
    </row>
    <row r="120" spans="14:14" ht="15.75" customHeight="1" x14ac:dyDescent="0.25">
      <c r="N120" s="56"/>
    </row>
    <row r="121" spans="14:14" ht="15.75" customHeight="1" x14ac:dyDescent="0.25">
      <c r="N121" s="56"/>
    </row>
    <row r="122" spans="14:14" ht="15.75" customHeight="1" x14ac:dyDescent="0.25">
      <c r="N122" s="56"/>
    </row>
    <row r="123" spans="14:14" ht="15.75" customHeight="1" x14ac:dyDescent="0.25">
      <c r="N123" s="56"/>
    </row>
    <row r="124" spans="14:14" ht="15.75" customHeight="1" x14ac:dyDescent="0.25">
      <c r="N124" s="56"/>
    </row>
    <row r="125" spans="14:14" ht="15.75" customHeight="1" x14ac:dyDescent="0.25">
      <c r="N125" s="56"/>
    </row>
    <row r="126" spans="14:14" ht="15.75" customHeight="1" x14ac:dyDescent="0.25">
      <c r="N126" s="56"/>
    </row>
    <row r="127" spans="14:14" ht="15.75" customHeight="1" x14ac:dyDescent="0.25">
      <c r="N127" s="56"/>
    </row>
    <row r="128" spans="14:14" ht="15.75" customHeight="1" x14ac:dyDescent="0.25">
      <c r="N128" s="56"/>
    </row>
    <row r="129" spans="14:14" ht="15.75" customHeight="1" x14ac:dyDescent="0.25">
      <c r="N129" s="56"/>
    </row>
    <row r="130" spans="14:14" ht="15.75" customHeight="1" x14ac:dyDescent="0.25">
      <c r="N130" s="56"/>
    </row>
    <row r="131" spans="14:14" ht="15.75" customHeight="1" x14ac:dyDescent="0.25">
      <c r="N131" s="56"/>
    </row>
    <row r="132" spans="14:14" ht="15.75" customHeight="1" x14ac:dyDescent="0.25">
      <c r="N132" s="56"/>
    </row>
    <row r="133" spans="14:14" ht="15.75" customHeight="1" x14ac:dyDescent="0.25">
      <c r="N133" s="56"/>
    </row>
    <row r="134" spans="14:14" ht="15.75" customHeight="1" x14ac:dyDescent="0.25">
      <c r="N134" s="56"/>
    </row>
    <row r="135" spans="14:14" ht="15.75" customHeight="1" x14ac:dyDescent="0.25">
      <c r="N135" s="56"/>
    </row>
    <row r="136" spans="14:14" ht="15.75" customHeight="1" x14ac:dyDescent="0.25">
      <c r="N136" s="56"/>
    </row>
    <row r="137" spans="14:14" ht="15.75" customHeight="1" x14ac:dyDescent="0.25">
      <c r="N137" s="56"/>
    </row>
    <row r="138" spans="14:14" ht="15.75" customHeight="1" x14ac:dyDescent="0.25">
      <c r="N138" s="56"/>
    </row>
    <row r="139" spans="14:14" ht="15.75" customHeight="1" x14ac:dyDescent="0.25">
      <c r="N139" s="56"/>
    </row>
    <row r="140" spans="14:14" ht="15.75" customHeight="1" x14ac:dyDescent="0.25">
      <c r="N140" s="56"/>
    </row>
    <row r="141" spans="14:14" ht="15.75" customHeight="1" x14ac:dyDescent="0.25">
      <c r="N141" s="56"/>
    </row>
    <row r="142" spans="14:14" ht="15.75" customHeight="1" x14ac:dyDescent="0.25">
      <c r="N142" s="56"/>
    </row>
    <row r="143" spans="14:14" ht="15.75" customHeight="1" x14ac:dyDescent="0.25">
      <c r="N143" s="56"/>
    </row>
    <row r="144" spans="14:14" ht="15.75" customHeight="1" x14ac:dyDescent="0.25">
      <c r="N144" s="56"/>
    </row>
    <row r="145" spans="14:14" ht="15.75" customHeight="1" x14ac:dyDescent="0.25">
      <c r="N145" s="56"/>
    </row>
    <row r="146" spans="14:14" ht="15.75" customHeight="1" x14ac:dyDescent="0.25">
      <c r="N146" s="56"/>
    </row>
    <row r="147" spans="14:14" ht="15.75" customHeight="1" x14ac:dyDescent="0.25">
      <c r="N147" s="56"/>
    </row>
    <row r="148" spans="14:14" ht="15.75" customHeight="1" x14ac:dyDescent="0.25">
      <c r="N148" s="56"/>
    </row>
    <row r="149" spans="14:14" ht="15.75" customHeight="1" x14ac:dyDescent="0.25">
      <c r="N149" s="56"/>
    </row>
    <row r="150" spans="14:14" ht="15.75" customHeight="1" x14ac:dyDescent="0.25">
      <c r="N150" s="56"/>
    </row>
    <row r="151" spans="14:14" ht="15.75" customHeight="1" x14ac:dyDescent="0.25">
      <c r="N151" s="56"/>
    </row>
    <row r="152" spans="14:14" ht="15.75" customHeight="1" x14ac:dyDescent="0.25">
      <c r="N152" s="56"/>
    </row>
    <row r="153" spans="14:14" ht="15.75" customHeight="1" x14ac:dyDescent="0.25">
      <c r="N153" s="56"/>
    </row>
    <row r="154" spans="14:14" ht="15.75" customHeight="1" x14ac:dyDescent="0.25">
      <c r="N154" s="56"/>
    </row>
    <row r="155" spans="14:14" ht="15.75" customHeight="1" x14ac:dyDescent="0.25">
      <c r="N155" s="56"/>
    </row>
    <row r="156" spans="14:14" ht="15.75" customHeight="1" x14ac:dyDescent="0.25">
      <c r="N156" s="56"/>
    </row>
    <row r="157" spans="14:14" ht="15.75" customHeight="1" x14ac:dyDescent="0.25">
      <c r="N157" s="56"/>
    </row>
    <row r="158" spans="14:14" ht="15.75" customHeight="1" x14ac:dyDescent="0.25">
      <c r="N158" s="56"/>
    </row>
    <row r="159" spans="14:14" ht="15.75" customHeight="1" x14ac:dyDescent="0.25">
      <c r="N159" s="56"/>
    </row>
    <row r="160" spans="14:14" ht="15.75" customHeight="1" x14ac:dyDescent="0.25">
      <c r="N160" s="56"/>
    </row>
    <row r="161" spans="14:14" ht="15.75" customHeight="1" x14ac:dyDescent="0.25">
      <c r="N161" s="56"/>
    </row>
    <row r="162" spans="14:14" ht="15.75" customHeight="1" x14ac:dyDescent="0.25">
      <c r="N162" s="56"/>
    </row>
    <row r="163" spans="14:14" ht="15.75" customHeight="1" x14ac:dyDescent="0.25">
      <c r="N163" s="56"/>
    </row>
    <row r="164" spans="14:14" ht="15.75" customHeight="1" x14ac:dyDescent="0.25">
      <c r="N164" s="56"/>
    </row>
    <row r="165" spans="14:14" ht="15.75" customHeight="1" x14ac:dyDescent="0.25">
      <c r="N165" s="56"/>
    </row>
    <row r="166" spans="14:14" ht="15.75" customHeight="1" x14ac:dyDescent="0.25">
      <c r="N166" s="56"/>
    </row>
    <row r="167" spans="14:14" ht="15.75" customHeight="1" x14ac:dyDescent="0.25">
      <c r="N167" s="56"/>
    </row>
    <row r="168" spans="14:14" ht="15.75" customHeight="1" x14ac:dyDescent="0.25">
      <c r="N168" s="56"/>
    </row>
    <row r="169" spans="14:14" ht="15.75" customHeight="1" x14ac:dyDescent="0.25">
      <c r="N169" s="56"/>
    </row>
    <row r="170" spans="14:14" ht="15.75" customHeight="1" x14ac:dyDescent="0.25">
      <c r="N170" s="56"/>
    </row>
    <row r="171" spans="14:14" ht="15.75" customHeight="1" x14ac:dyDescent="0.25">
      <c r="N171" s="56"/>
    </row>
    <row r="172" spans="14:14" ht="15.75" customHeight="1" x14ac:dyDescent="0.25">
      <c r="N172" s="56"/>
    </row>
    <row r="173" spans="14:14" ht="15.75" customHeight="1" x14ac:dyDescent="0.25">
      <c r="N173" s="56"/>
    </row>
    <row r="174" spans="14:14" ht="15.75" customHeight="1" x14ac:dyDescent="0.25">
      <c r="N174" s="56"/>
    </row>
    <row r="175" spans="14:14" ht="15.75" customHeight="1" x14ac:dyDescent="0.25">
      <c r="N175" s="56"/>
    </row>
    <row r="176" spans="14:14" ht="15.75" customHeight="1" x14ac:dyDescent="0.25">
      <c r="N176" s="56"/>
    </row>
    <row r="177" spans="14:14" ht="15.75" customHeight="1" x14ac:dyDescent="0.25">
      <c r="N177" s="56"/>
    </row>
    <row r="178" spans="14:14" ht="15.75" customHeight="1" x14ac:dyDescent="0.25">
      <c r="N178" s="56"/>
    </row>
    <row r="179" spans="14:14" ht="15.75" customHeight="1" x14ac:dyDescent="0.25">
      <c r="N179" s="56"/>
    </row>
    <row r="180" spans="14:14" ht="15.75" customHeight="1" x14ac:dyDescent="0.25">
      <c r="N180" s="56"/>
    </row>
    <row r="181" spans="14:14" ht="15.75" customHeight="1" x14ac:dyDescent="0.25">
      <c r="N181" s="56"/>
    </row>
    <row r="182" spans="14:14" ht="15.75" customHeight="1" x14ac:dyDescent="0.25">
      <c r="N182" s="56"/>
    </row>
    <row r="183" spans="14:14" ht="15.75" customHeight="1" x14ac:dyDescent="0.25">
      <c r="N183" s="56"/>
    </row>
    <row r="184" spans="14:14" ht="15.75" customHeight="1" x14ac:dyDescent="0.25">
      <c r="N184" s="56"/>
    </row>
    <row r="185" spans="14:14" ht="15.75" customHeight="1" x14ac:dyDescent="0.25">
      <c r="N185" s="56"/>
    </row>
    <row r="186" spans="14:14" ht="15.75" customHeight="1" x14ac:dyDescent="0.25">
      <c r="N186" s="56"/>
    </row>
    <row r="187" spans="14:14" ht="15.75" customHeight="1" x14ac:dyDescent="0.25">
      <c r="N187" s="56"/>
    </row>
    <row r="188" spans="14:14" ht="15.75" customHeight="1" x14ac:dyDescent="0.25">
      <c r="N188" s="56"/>
    </row>
    <row r="189" spans="14:14" ht="15.75" customHeight="1" x14ac:dyDescent="0.25">
      <c r="N189" s="56"/>
    </row>
    <row r="190" spans="14:14" ht="15.75" customHeight="1" x14ac:dyDescent="0.25">
      <c r="N190" s="56"/>
    </row>
    <row r="191" spans="14:14" ht="15.75" customHeight="1" x14ac:dyDescent="0.25">
      <c r="N191" s="56"/>
    </row>
    <row r="192" spans="14:14" ht="15.75" customHeight="1" x14ac:dyDescent="0.25">
      <c r="N192" s="56"/>
    </row>
    <row r="193" spans="14:14" ht="15.75" customHeight="1" x14ac:dyDescent="0.25">
      <c r="N193" s="56"/>
    </row>
    <row r="194" spans="14:14" ht="15.75" customHeight="1" x14ac:dyDescent="0.25">
      <c r="N194" s="56"/>
    </row>
    <row r="195" spans="14:14" ht="15.75" customHeight="1" x14ac:dyDescent="0.25">
      <c r="N195" s="56"/>
    </row>
    <row r="196" spans="14:14" ht="15.75" customHeight="1" x14ac:dyDescent="0.25">
      <c r="N196" s="56"/>
    </row>
    <row r="197" spans="14:14" ht="15.75" customHeight="1" x14ac:dyDescent="0.25">
      <c r="N197" s="56"/>
    </row>
    <row r="198" spans="14:14" ht="15.75" customHeight="1" x14ac:dyDescent="0.25">
      <c r="N198" s="56"/>
    </row>
    <row r="199" spans="14:14" ht="15.75" customHeight="1" x14ac:dyDescent="0.25">
      <c r="N199" s="56"/>
    </row>
    <row r="200" spans="14:14" ht="15.75" customHeight="1" x14ac:dyDescent="0.25">
      <c r="N200" s="56"/>
    </row>
    <row r="201" spans="14:14" ht="15.75" customHeight="1" x14ac:dyDescent="0.25">
      <c r="N201" s="56"/>
    </row>
    <row r="202" spans="14:14" ht="15.75" customHeight="1" x14ac:dyDescent="0.25">
      <c r="N202" s="56"/>
    </row>
    <row r="203" spans="14:14" ht="15.75" customHeight="1" x14ac:dyDescent="0.25">
      <c r="N203" s="56"/>
    </row>
    <row r="204" spans="14:14" ht="15.75" customHeight="1" x14ac:dyDescent="0.25">
      <c r="N204" s="56"/>
    </row>
    <row r="205" spans="14:14" ht="15.75" customHeight="1" x14ac:dyDescent="0.25">
      <c r="N205" s="56"/>
    </row>
    <row r="206" spans="14:14" ht="15.75" customHeight="1" x14ac:dyDescent="0.25">
      <c r="N206" s="56"/>
    </row>
    <row r="207" spans="14:14" ht="15.75" customHeight="1" x14ac:dyDescent="0.25">
      <c r="N207" s="56"/>
    </row>
    <row r="208" spans="14:14" ht="15.75" customHeight="1" x14ac:dyDescent="0.25">
      <c r="N208" s="56"/>
    </row>
    <row r="209" spans="14:14" ht="15.75" customHeight="1" x14ac:dyDescent="0.25">
      <c r="N209" s="56"/>
    </row>
    <row r="210" spans="14:14" ht="15.75" customHeight="1" x14ac:dyDescent="0.25">
      <c r="N210" s="56"/>
    </row>
    <row r="211" spans="14:14" ht="15.75" customHeight="1" x14ac:dyDescent="0.25">
      <c r="N211" s="56"/>
    </row>
    <row r="212" spans="14:14" ht="15.75" customHeight="1" x14ac:dyDescent="0.25">
      <c r="N212" s="56"/>
    </row>
    <row r="213" spans="14:14" ht="15.75" customHeight="1" x14ac:dyDescent="0.25">
      <c r="N213" s="56"/>
    </row>
    <row r="214" spans="14:14" ht="15.75" customHeight="1" x14ac:dyDescent="0.25">
      <c r="N214" s="56"/>
    </row>
    <row r="215" spans="14:14" ht="15.75" customHeight="1" x14ac:dyDescent="0.25">
      <c r="N215" s="56"/>
    </row>
    <row r="216" spans="14:14" ht="15.75" customHeight="1" x14ac:dyDescent="0.25">
      <c r="N216" s="56"/>
    </row>
    <row r="217" spans="14:14" ht="15.75" customHeight="1" x14ac:dyDescent="0.25">
      <c r="N217" s="56"/>
    </row>
    <row r="218" spans="14:14" ht="15.75" customHeight="1" x14ac:dyDescent="0.25">
      <c r="N218" s="56"/>
    </row>
    <row r="219" spans="14:14" ht="15.75" customHeight="1" x14ac:dyDescent="0.25">
      <c r="N219" s="56"/>
    </row>
    <row r="220" spans="14:14" ht="15.75" customHeight="1" x14ac:dyDescent="0.25">
      <c r="N220" s="56"/>
    </row>
    <row r="221" spans="14:14" ht="15.75" customHeight="1" x14ac:dyDescent="0.25">
      <c r="N221" s="56"/>
    </row>
    <row r="222" spans="14:14" ht="15.75" customHeight="1" x14ac:dyDescent="0.25">
      <c r="N222" s="56"/>
    </row>
    <row r="223" spans="14:14" ht="15.75" customHeight="1" x14ac:dyDescent="0.25">
      <c r="N223" s="56"/>
    </row>
    <row r="224" spans="14:14" ht="15.75" customHeight="1" x14ac:dyDescent="0.25">
      <c r="N224" s="56"/>
    </row>
    <row r="225" spans="14:14" ht="15.75" customHeight="1" x14ac:dyDescent="0.25">
      <c r="N225" s="56"/>
    </row>
    <row r="226" spans="14:14" ht="15.75" customHeight="1" x14ac:dyDescent="0.25">
      <c r="N226" s="56"/>
    </row>
    <row r="227" spans="14:14" ht="15.75" customHeight="1" x14ac:dyDescent="0.25">
      <c r="N227" s="56"/>
    </row>
    <row r="228" spans="14:14" ht="15.75" customHeight="1" x14ac:dyDescent="0.25">
      <c r="N228" s="56"/>
    </row>
    <row r="229" spans="14:14" ht="15.75" customHeight="1" x14ac:dyDescent="0.25">
      <c r="N229" s="56"/>
    </row>
    <row r="230" spans="14:14" ht="15.75" customHeight="1" x14ac:dyDescent="0.25">
      <c r="N230" s="56"/>
    </row>
    <row r="231" spans="14:14" ht="15.75" customHeight="1" x14ac:dyDescent="0.25">
      <c r="N231" s="56"/>
    </row>
    <row r="232" spans="14:14" ht="15.75" customHeight="1" x14ac:dyDescent="0.25">
      <c r="N232" s="56"/>
    </row>
    <row r="233" spans="14:14" ht="15.75" customHeight="1" x14ac:dyDescent="0.25">
      <c r="N233" s="56"/>
    </row>
    <row r="234" spans="14:14" ht="15.75" customHeight="1" x14ac:dyDescent="0.25">
      <c r="N234" s="56"/>
    </row>
    <row r="235" spans="14:14" ht="15.75" customHeight="1" x14ac:dyDescent="0.25">
      <c r="N235" s="56"/>
    </row>
    <row r="236" spans="14:14" ht="15.75" customHeight="1" x14ac:dyDescent="0.25">
      <c r="N236" s="56"/>
    </row>
    <row r="237" spans="14:14" ht="15.75" customHeight="1" x14ac:dyDescent="0.25">
      <c r="N237" s="56"/>
    </row>
    <row r="238" spans="14:14" ht="15.75" customHeight="1" x14ac:dyDescent="0.25">
      <c r="N238" s="56"/>
    </row>
    <row r="239" spans="14:14" ht="15.75" customHeight="1" x14ac:dyDescent="0.25">
      <c r="N239" s="56"/>
    </row>
    <row r="240" spans="14:14" ht="15.75" customHeight="1" x14ac:dyDescent="0.25">
      <c r="N240" s="56"/>
    </row>
    <row r="241" spans="14:14" ht="15.75" customHeight="1" x14ac:dyDescent="0.25">
      <c r="N241" s="56"/>
    </row>
    <row r="242" spans="14:14" ht="15.75" customHeight="1" x14ac:dyDescent="0.25">
      <c r="N242" s="56"/>
    </row>
    <row r="243" spans="14:14" ht="15.75" customHeight="1" x14ac:dyDescent="0.25">
      <c r="N243" s="56"/>
    </row>
    <row r="244" spans="14:14" ht="15.75" customHeight="1" x14ac:dyDescent="0.25">
      <c r="N244" s="56"/>
    </row>
    <row r="245" spans="14:14" ht="15.75" customHeight="1" x14ac:dyDescent="0.25">
      <c r="N245" s="56"/>
    </row>
    <row r="246" spans="14:14" ht="15.75" customHeight="1" x14ac:dyDescent="0.25">
      <c r="N246" s="56"/>
    </row>
    <row r="247" spans="14:14" ht="15.75" customHeight="1" x14ac:dyDescent="0.25">
      <c r="N247" s="56"/>
    </row>
    <row r="248" spans="14:14" ht="15.75" customHeight="1" x14ac:dyDescent="0.25">
      <c r="N248" s="56"/>
    </row>
    <row r="249" spans="14:14" ht="15.75" customHeight="1" x14ac:dyDescent="0.25">
      <c r="N249" s="56"/>
    </row>
    <row r="250" spans="14:14" ht="15.75" customHeight="1" x14ac:dyDescent="0.25">
      <c r="N250" s="56"/>
    </row>
    <row r="251" spans="14:14" ht="15.75" customHeight="1" x14ac:dyDescent="0.25">
      <c r="N251" s="56"/>
    </row>
    <row r="252" spans="14:14" ht="15.75" customHeight="1" x14ac:dyDescent="0.25">
      <c r="N252" s="56"/>
    </row>
    <row r="253" spans="14:14" ht="15.75" customHeight="1" x14ac:dyDescent="0.25">
      <c r="N253" s="56"/>
    </row>
    <row r="254" spans="14:14" ht="15.75" customHeight="1" x14ac:dyDescent="0.25">
      <c r="N254" s="56"/>
    </row>
    <row r="255" spans="14:14" ht="15.75" customHeight="1" x14ac:dyDescent="0.25">
      <c r="N255" s="56"/>
    </row>
    <row r="256" spans="14:14" ht="15.75" customHeight="1" x14ac:dyDescent="0.25">
      <c r="N256" s="56"/>
    </row>
    <row r="257" spans="14:14" ht="15.75" customHeight="1" x14ac:dyDescent="0.25">
      <c r="N257" s="56"/>
    </row>
    <row r="258" spans="14:14" ht="15.75" customHeight="1" x14ac:dyDescent="0.25">
      <c r="N258" s="56"/>
    </row>
    <row r="259" spans="14:14" ht="15.75" customHeight="1" x14ac:dyDescent="0.25">
      <c r="N259" s="56"/>
    </row>
    <row r="260" spans="14:14" ht="15.75" customHeight="1" x14ac:dyDescent="0.25">
      <c r="N260" s="56"/>
    </row>
    <row r="261" spans="14:14" ht="15.75" customHeight="1" x14ac:dyDescent="0.25">
      <c r="N261" s="56"/>
    </row>
    <row r="262" spans="14:14" ht="15.75" customHeight="1" x14ac:dyDescent="0.25">
      <c r="N262" s="56"/>
    </row>
    <row r="263" spans="14:14" ht="15.75" customHeight="1" x14ac:dyDescent="0.25">
      <c r="N263" s="56"/>
    </row>
    <row r="264" spans="14:14" ht="15.75" customHeight="1" x14ac:dyDescent="0.25">
      <c r="N264" s="56"/>
    </row>
    <row r="265" spans="14:14" ht="15.75" customHeight="1" x14ac:dyDescent="0.25">
      <c r="N265" s="56"/>
    </row>
    <row r="266" spans="14:14" ht="15.75" customHeight="1" x14ac:dyDescent="0.25">
      <c r="N266" s="56"/>
    </row>
    <row r="267" spans="14:14" ht="15.75" customHeight="1" x14ac:dyDescent="0.25">
      <c r="N267" s="56"/>
    </row>
    <row r="268" spans="14:14" ht="15.75" customHeight="1" x14ac:dyDescent="0.25">
      <c r="N268" s="56"/>
    </row>
    <row r="269" spans="14:14" ht="15.75" customHeight="1" x14ac:dyDescent="0.25">
      <c r="N269" s="56"/>
    </row>
    <row r="270" spans="14:14" ht="15.75" customHeight="1" x14ac:dyDescent="0.25">
      <c r="N270" s="56"/>
    </row>
    <row r="271" spans="14:14" ht="15.75" customHeight="1" x14ac:dyDescent="0.25">
      <c r="N271" s="56"/>
    </row>
    <row r="272" spans="14:14" ht="15.75" customHeight="1" x14ac:dyDescent="0.25">
      <c r="N272" s="56"/>
    </row>
    <row r="273" spans="14:14" ht="15.75" customHeight="1" x14ac:dyDescent="0.25">
      <c r="N273" s="56"/>
    </row>
    <row r="274" spans="14:14" ht="15.75" customHeight="1" x14ac:dyDescent="0.25">
      <c r="N274" s="56"/>
    </row>
    <row r="275" spans="14:14" ht="15.75" customHeight="1" x14ac:dyDescent="0.25">
      <c r="N275" s="56"/>
    </row>
    <row r="276" spans="14:14" ht="15.75" customHeight="1" x14ac:dyDescent="0.25">
      <c r="N276" s="56"/>
    </row>
    <row r="277" spans="14:14" ht="15.75" customHeight="1" x14ac:dyDescent="0.25">
      <c r="N277" s="56"/>
    </row>
    <row r="278" spans="14:14" ht="15.75" customHeight="1" x14ac:dyDescent="0.25">
      <c r="N278" s="56"/>
    </row>
    <row r="279" spans="14:14" ht="15.75" customHeight="1" x14ac:dyDescent="0.25">
      <c r="N279" s="56"/>
    </row>
    <row r="280" spans="14:14" ht="15.75" customHeight="1" x14ac:dyDescent="0.25">
      <c r="N280" s="56"/>
    </row>
    <row r="281" spans="14:14" ht="15.75" customHeight="1" x14ac:dyDescent="0.25">
      <c r="N281" s="56"/>
    </row>
    <row r="282" spans="14:14" ht="15.75" customHeight="1" x14ac:dyDescent="0.25">
      <c r="N282" s="56"/>
    </row>
    <row r="283" spans="14:14" ht="15.75" customHeight="1" x14ac:dyDescent="0.25">
      <c r="N283" s="56"/>
    </row>
    <row r="284" spans="14:14" ht="15.75" customHeight="1" x14ac:dyDescent="0.25">
      <c r="N284" s="56"/>
    </row>
    <row r="285" spans="14:14" ht="15.75" customHeight="1" x14ac:dyDescent="0.25">
      <c r="N285" s="56"/>
    </row>
    <row r="286" spans="14:14" ht="15.75" customHeight="1" x14ac:dyDescent="0.25">
      <c r="N286" s="56"/>
    </row>
    <row r="287" spans="14:14" ht="15.75" customHeight="1" x14ac:dyDescent="0.25">
      <c r="N287" s="56"/>
    </row>
    <row r="288" spans="14:14" ht="15.75" customHeight="1" x14ac:dyDescent="0.25">
      <c r="N288" s="56"/>
    </row>
    <row r="289" spans="14:14" ht="15.75" customHeight="1" x14ac:dyDescent="0.25">
      <c r="N289" s="56"/>
    </row>
    <row r="290" spans="14:14" ht="15.75" customHeight="1" x14ac:dyDescent="0.25">
      <c r="N290" s="56"/>
    </row>
    <row r="291" spans="14:14" ht="15.75" customHeight="1" x14ac:dyDescent="0.25">
      <c r="N291" s="56"/>
    </row>
    <row r="292" spans="14:14" ht="15.75" customHeight="1" x14ac:dyDescent="0.25">
      <c r="N292" s="56"/>
    </row>
    <row r="293" spans="14:14" ht="15.75" customHeight="1" x14ac:dyDescent="0.25">
      <c r="N293" s="56"/>
    </row>
    <row r="294" spans="14:14" ht="15.75" customHeight="1" x14ac:dyDescent="0.25">
      <c r="N294" s="56"/>
    </row>
    <row r="295" spans="14:14" ht="15.75" customHeight="1" x14ac:dyDescent="0.25">
      <c r="N295" s="56"/>
    </row>
    <row r="296" spans="14:14" ht="15.75" customHeight="1" x14ac:dyDescent="0.25">
      <c r="N296" s="56"/>
    </row>
    <row r="297" spans="14:14" ht="15.75" customHeight="1" x14ac:dyDescent="0.25">
      <c r="N297" s="56"/>
    </row>
    <row r="298" spans="14:14" ht="15.75" customHeight="1" x14ac:dyDescent="0.25">
      <c r="N298" s="56"/>
    </row>
    <row r="299" spans="14:14" ht="15.75" customHeight="1" x14ac:dyDescent="0.25">
      <c r="N299" s="56"/>
    </row>
    <row r="300" spans="14:14" ht="15.75" customHeight="1" x14ac:dyDescent="0.25">
      <c r="N300" s="56"/>
    </row>
    <row r="301" spans="14:14" ht="15.75" customHeight="1" x14ac:dyDescent="0.25">
      <c r="N301" s="56"/>
    </row>
    <row r="302" spans="14:14" ht="15.75" customHeight="1" x14ac:dyDescent="0.25">
      <c r="N302" s="56"/>
    </row>
    <row r="303" spans="14:14" ht="15.75" customHeight="1" x14ac:dyDescent="0.25">
      <c r="N303" s="56"/>
    </row>
    <row r="304" spans="14:14" ht="15.75" customHeight="1" x14ac:dyDescent="0.25">
      <c r="N304" s="56"/>
    </row>
    <row r="305" spans="14:14" ht="15.75" customHeight="1" x14ac:dyDescent="0.25">
      <c r="N305" s="56"/>
    </row>
    <row r="306" spans="14:14" ht="15.75" customHeight="1" x14ac:dyDescent="0.25">
      <c r="N306" s="56"/>
    </row>
    <row r="307" spans="14:14" ht="15.75" customHeight="1" x14ac:dyDescent="0.25">
      <c r="N307" s="56"/>
    </row>
    <row r="308" spans="14:14" ht="15.75" customHeight="1" x14ac:dyDescent="0.25">
      <c r="N308" s="56"/>
    </row>
    <row r="309" spans="14:14" ht="15.75" customHeight="1" x14ac:dyDescent="0.25">
      <c r="N309" s="56"/>
    </row>
    <row r="310" spans="14:14" ht="15.75" customHeight="1" x14ac:dyDescent="0.25">
      <c r="N310" s="56"/>
    </row>
    <row r="311" spans="14:14" ht="15.75" customHeight="1" x14ac:dyDescent="0.25">
      <c r="N311" s="56"/>
    </row>
    <row r="312" spans="14:14" ht="15.75" customHeight="1" x14ac:dyDescent="0.25">
      <c r="N312" s="56"/>
    </row>
    <row r="313" spans="14:14" ht="15.75" customHeight="1" x14ac:dyDescent="0.25">
      <c r="N313" s="56"/>
    </row>
    <row r="314" spans="14:14" ht="15.75" customHeight="1" x14ac:dyDescent="0.25">
      <c r="N314" s="56"/>
    </row>
    <row r="315" spans="14:14" ht="15.75" customHeight="1" x14ac:dyDescent="0.25">
      <c r="N315" s="56"/>
    </row>
    <row r="316" spans="14:14" ht="15.75" customHeight="1" x14ac:dyDescent="0.25">
      <c r="N316" s="56"/>
    </row>
    <row r="317" spans="14:14" ht="15.75" customHeight="1" x14ac:dyDescent="0.25">
      <c r="N317" s="56"/>
    </row>
    <row r="318" spans="14:14" ht="15.75" customHeight="1" x14ac:dyDescent="0.25">
      <c r="N318" s="56"/>
    </row>
    <row r="319" spans="14:14" ht="15.75" customHeight="1" x14ac:dyDescent="0.25">
      <c r="N319" s="56"/>
    </row>
    <row r="320" spans="14:14" ht="15.75" customHeight="1" x14ac:dyDescent="0.25">
      <c r="N320" s="56"/>
    </row>
    <row r="321" spans="14:14" ht="15.75" customHeight="1" x14ac:dyDescent="0.25">
      <c r="N321" s="56"/>
    </row>
    <row r="322" spans="14:14" ht="15.75" customHeight="1" x14ac:dyDescent="0.25">
      <c r="N322" s="56"/>
    </row>
    <row r="323" spans="14:14" ht="15.75" customHeight="1" x14ac:dyDescent="0.25">
      <c r="N323" s="56"/>
    </row>
    <row r="324" spans="14:14" ht="15.75" customHeight="1" x14ac:dyDescent="0.25">
      <c r="N324" s="56"/>
    </row>
    <row r="325" spans="14:14" ht="15.75" customHeight="1" x14ac:dyDescent="0.25">
      <c r="N325" s="56"/>
    </row>
    <row r="326" spans="14:14" ht="15.75" customHeight="1" x14ac:dyDescent="0.25">
      <c r="N326" s="56"/>
    </row>
    <row r="327" spans="14:14" ht="15.75" customHeight="1" x14ac:dyDescent="0.25">
      <c r="N327" s="56"/>
    </row>
    <row r="328" spans="14:14" ht="15.75" customHeight="1" x14ac:dyDescent="0.25">
      <c r="N328" s="56"/>
    </row>
    <row r="329" spans="14:14" ht="15.75" customHeight="1" x14ac:dyDescent="0.25">
      <c r="N329" s="56"/>
    </row>
    <row r="330" spans="14:14" ht="15.75" customHeight="1" x14ac:dyDescent="0.25">
      <c r="N330" s="56"/>
    </row>
    <row r="331" spans="14:14" ht="15.75" customHeight="1" x14ac:dyDescent="0.25">
      <c r="N331" s="56"/>
    </row>
    <row r="332" spans="14:14" ht="15.75" customHeight="1" x14ac:dyDescent="0.25">
      <c r="N332" s="56"/>
    </row>
    <row r="333" spans="14:14" ht="15.75" customHeight="1" x14ac:dyDescent="0.25">
      <c r="N333" s="56"/>
    </row>
    <row r="334" spans="14:14" ht="15.75" customHeight="1" x14ac:dyDescent="0.25">
      <c r="N334" s="56"/>
    </row>
    <row r="335" spans="14:14" ht="15.75" customHeight="1" x14ac:dyDescent="0.25">
      <c r="N335" s="56"/>
    </row>
    <row r="336" spans="14:14" ht="15.75" customHeight="1" x14ac:dyDescent="0.25">
      <c r="N336" s="56"/>
    </row>
    <row r="337" spans="14:14" ht="15.75" customHeight="1" x14ac:dyDescent="0.25">
      <c r="N337" s="56"/>
    </row>
    <row r="338" spans="14:14" ht="15.75" customHeight="1" x14ac:dyDescent="0.25">
      <c r="N338" s="56"/>
    </row>
    <row r="339" spans="14:14" ht="15.75" customHeight="1" x14ac:dyDescent="0.25">
      <c r="N339" s="56"/>
    </row>
    <row r="340" spans="14:14" ht="15.75" customHeight="1" x14ac:dyDescent="0.25">
      <c r="N340" s="56"/>
    </row>
    <row r="341" spans="14:14" ht="15.75" customHeight="1" x14ac:dyDescent="0.25">
      <c r="N341" s="56"/>
    </row>
    <row r="342" spans="14:14" ht="15.75" customHeight="1" x14ac:dyDescent="0.25">
      <c r="N342" s="56"/>
    </row>
    <row r="343" spans="14:14" ht="15.75" customHeight="1" x14ac:dyDescent="0.25">
      <c r="N343" s="56"/>
    </row>
    <row r="344" spans="14:14" ht="15.75" customHeight="1" x14ac:dyDescent="0.25">
      <c r="N344" s="56"/>
    </row>
    <row r="345" spans="14:14" ht="15.75" customHeight="1" x14ac:dyDescent="0.25">
      <c r="N345" s="56"/>
    </row>
    <row r="346" spans="14:14" ht="15.75" customHeight="1" x14ac:dyDescent="0.25">
      <c r="N346" s="56"/>
    </row>
    <row r="347" spans="14:14" ht="15.75" customHeight="1" x14ac:dyDescent="0.25">
      <c r="N347" s="56"/>
    </row>
    <row r="348" spans="14:14" ht="15.75" customHeight="1" x14ac:dyDescent="0.25">
      <c r="N348" s="56"/>
    </row>
    <row r="349" spans="14:14" ht="15.75" customHeight="1" x14ac:dyDescent="0.25">
      <c r="N349" s="56"/>
    </row>
    <row r="350" spans="14:14" ht="15.75" customHeight="1" x14ac:dyDescent="0.25">
      <c r="N350" s="56"/>
    </row>
    <row r="351" spans="14:14" ht="15.75" customHeight="1" x14ac:dyDescent="0.25">
      <c r="N351" s="56"/>
    </row>
    <row r="352" spans="14:14" ht="15.75" customHeight="1" x14ac:dyDescent="0.25">
      <c r="N352" s="56"/>
    </row>
    <row r="353" spans="14:14" ht="15.75" customHeight="1" x14ac:dyDescent="0.25">
      <c r="N353" s="56"/>
    </row>
    <row r="354" spans="14:14" ht="15.75" customHeight="1" x14ac:dyDescent="0.25">
      <c r="N354" s="56"/>
    </row>
    <row r="355" spans="14:14" ht="15.75" customHeight="1" x14ac:dyDescent="0.25">
      <c r="N355" s="56"/>
    </row>
    <row r="356" spans="14:14" ht="15.75" customHeight="1" x14ac:dyDescent="0.25">
      <c r="N356" s="56"/>
    </row>
    <row r="357" spans="14:14" ht="15.75" customHeight="1" x14ac:dyDescent="0.25">
      <c r="N357" s="56"/>
    </row>
    <row r="358" spans="14:14" ht="15.75" customHeight="1" x14ac:dyDescent="0.25">
      <c r="N358" s="56"/>
    </row>
    <row r="359" spans="14:14" ht="15.75" customHeight="1" x14ac:dyDescent="0.25">
      <c r="N359" s="56"/>
    </row>
    <row r="360" spans="14:14" ht="15.75" customHeight="1" x14ac:dyDescent="0.25">
      <c r="N360" s="56"/>
    </row>
    <row r="361" spans="14:14" ht="15.75" customHeight="1" x14ac:dyDescent="0.25">
      <c r="N361" s="56"/>
    </row>
    <row r="362" spans="14:14" ht="15.75" customHeight="1" x14ac:dyDescent="0.25">
      <c r="N362" s="56"/>
    </row>
    <row r="363" spans="14:14" ht="15.75" customHeight="1" x14ac:dyDescent="0.25">
      <c r="N363" s="56"/>
    </row>
    <row r="364" spans="14:14" ht="15.75" customHeight="1" x14ac:dyDescent="0.25">
      <c r="N364" s="56"/>
    </row>
    <row r="365" spans="14:14" ht="15.75" customHeight="1" x14ac:dyDescent="0.25">
      <c r="N365" s="56"/>
    </row>
    <row r="366" spans="14:14" ht="15.75" customHeight="1" x14ac:dyDescent="0.25">
      <c r="N366" s="56"/>
    </row>
    <row r="367" spans="14:14" ht="15.75" customHeight="1" x14ac:dyDescent="0.25">
      <c r="N367" s="56"/>
    </row>
    <row r="368" spans="14:14" ht="15.75" customHeight="1" x14ac:dyDescent="0.25">
      <c r="N368" s="56"/>
    </row>
    <row r="369" spans="14:14" ht="15.75" customHeight="1" x14ac:dyDescent="0.25">
      <c r="N369" s="56"/>
    </row>
    <row r="370" spans="14:14" ht="15.75" customHeight="1" x14ac:dyDescent="0.25">
      <c r="N370" s="56"/>
    </row>
    <row r="371" spans="14:14" ht="15.75" customHeight="1" x14ac:dyDescent="0.25">
      <c r="N371" s="56"/>
    </row>
    <row r="372" spans="14:14" ht="15.75" customHeight="1" x14ac:dyDescent="0.25">
      <c r="N372" s="56"/>
    </row>
    <row r="373" spans="14:14" ht="15.75" customHeight="1" x14ac:dyDescent="0.25">
      <c r="N373" s="56"/>
    </row>
    <row r="374" spans="14:14" ht="15.75" customHeight="1" x14ac:dyDescent="0.25">
      <c r="N374" s="56"/>
    </row>
    <row r="375" spans="14:14" ht="15.75" customHeight="1" x14ac:dyDescent="0.25">
      <c r="N375" s="56"/>
    </row>
    <row r="376" spans="14:14" ht="15.75" customHeight="1" x14ac:dyDescent="0.25">
      <c r="N376" s="56"/>
    </row>
    <row r="377" spans="14:14" ht="15.75" customHeight="1" x14ac:dyDescent="0.25">
      <c r="N377" s="56"/>
    </row>
    <row r="378" spans="14:14" ht="15.75" customHeight="1" x14ac:dyDescent="0.25">
      <c r="N378" s="56"/>
    </row>
    <row r="379" spans="14:14" ht="15.75" customHeight="1" x14ac:dyDescent="0.25">
      <c r="N379" s="56"/>
    </row>
    <row r="380" spans="14:14" ht="15.75" customHeight="1" x14ac:dyDescent="0.25">
      <c r="N380" s="56"/>
    </row>
    <row r="381" spans="14:14" ht="15.75" customHeight="1" x14ac:dyDescent="0.25">
      <c r="N381" s="56"/>
    </row>
    <row r="382" spans="14:14" ht="15.75" customHeight="1" x14ac:dyDescent="0.25">
      <c r="N382" s="56"/>
    </row>
    <row r="383" spans="14:14" ht="15.75" customHeight="1" x14ac:dyDescent="0.25">
      <c r="N383" s="56"/>
    </row>
    <row r="384" spans="14:14" ht="15.75" customHeight="1" x14ac:dyDescent="0.25">
      <c r="N384" s="56"/>
    </row>
    <row r="385" spans="14:14" ht="15.75" customHeight="1" x14ac:dyDescent="0.25">
      <c r="N385" s="56"/>
    </row>
    <row r="386" spans="14:14" ht="15.75" customHeight="1" x14ac:dyDescent="0.25">
      <c r="N386" s="56"/>
    </row>
    <row r="387" spans="14:14" ht="15.75" customHeight="1" x14ac:dyDescent="0.25">
      <c r="N387" s="56"/>
    </row>
    <row r="388" spans="14:14" ht="15.75" customHeight="1" x14ac:dyDescent="0.25">
      <c r="N388" s="56"/>
    </row>
    <row r="389" spans="14:14" ht="15.75" customHeight="1" x14ac:dyDescent="0.25">
      <c r="N389" s="56"/>
    </row>
    <row r="390" spans="14:14" ht="15.75" customHeight="1" x14ac:dyDescent="0.25">
      <c r="N390" s="56"/>
    </row>
    <row r="391" spans="14:14" ht="15.75" customHeight="1" x14ac:dyDescent="0.25">
      <c r="N391" s="56"/>
    </row>
    <row r="392" spans="14:14" ht="15.75" customHeight="1" x14ac:dyDescent="0.25">
      <c r="N392" s="56"/>
    </row>
    <row r="393" spans="14:14" ht="15.75" customHeight="1" x14ac:dyDescent="0.25">
      <c r="N393" s="56"/>
    </row>
    <row r="394" spans="14:14" ht="15.75" customHeight="1" x14ac:dyDescent="0.25">
      <c r="N394" s="56"/>
    </row>
    <row r="395" spans="14:14" ht="15.75" customHeight="1" x14ac:dyDescent="0.25">
      <c r="N395" s="56"/>
    </row>
    <row r="396" spans="14:14" ht="15.75" customHeight="1" x14ac:dyDescent="0.25">
      <c r="N396" s="56"/>
    </row>
    <row r="397" spans="14:14" ht="15.75" customHeight="1" x14ac:dyDescent="0.25">
      <c r="N397" s="56"/>
    </row>
    <row r="398" spans="14:14" ht="15.75" customHeight="1" x14ac:dyDescent="0.25">
      <c r="N398" s="56"/>
    </row>
    <row r="399" spans="14:14" ht="15.75" customHeight="1" x14ac:dyDescent="0.25">
      <c r="N399" s="56"/>
    </row>
    <row r="400" spans="14:14" ht="15.75" customHeight="1" x14ac:dyDescent="0.25">
      <c r="N400" s="56"/>
    </row>
    <row r="401" spans="14:14" ht="15.75" customHeight="1" x14ac:dyDescent="0.25">
      <c r="N401" s="56"/>
    </row>
    <row r="402" spans="14:14" ht="15.75" customHeight="1" x14ac:dyDescent="0.25">
      <c r="N402" s="56"/>
    </row>
    <row r="403" spans="14:14" ht="15.75" customHeight="1" x14ac:dyDescent="0.25">
      <c r="N403" s="56"/>
    </row>
    <row r="404" spans="14:14" ht="15.75" customHeight="1" x14ac:dyDescent="0.25">
      <c r="N404" s="56"/>
    </row>
    <row r="405" spans="14:14" ht="15.75" customHeight="1" x14ac:dyDescent="0.25">
      <c r="N405" s="56"/>
    </row>
    <row r="406" spans="14:14" ht="15.75" customHeight="1" x14ac:dyDescent="0.25">
      <c r="N406" s="56"/>
    </row>
    <row r="407" spans="14:14" ht="15.75" customHeight="1" x14ac:dyDescent="0.25">
      <c r="N407" s="56"/>
    </row>
    <row r="408" spans="14:14" ht="15.75" customHeight="1" x14ac:dyDescent="0.25">
      <c r="N408" s="56"/>
    </row>
    <row r="409" spans="14:14" ht="15.75" customHeight="1" x14ac:dyDescent="0.25">
      <c r="N409" s="56"/>
    </row>
    <row r="410" spans="14:14" ht="15.75" customHeight="1" x14ac:dyDescent="0.25">
      <c r="N410" s="56"/>
    </row>
    <row r="411" spans="14:14" ht="15.75" customHeight="1" x14ac:dyDescent="0.25">
      <c r="N411" s="56"/>
    </row>
    <row r="412" spans="14:14" ht="15.75" customHeight="1" x14ac:dyDescent="0.25">
      <c r="N412" s="56"/>
    </row>
    <row r="413" spans="14:14" ht="15.75" customHeight="1" x14ac:dyDescent="0.25">
      <c r="N413" s="56"/>
    </row>
    <row r="414" spans="14:14" ht="15.75" customHeight="1" x14ac:dyDescent="0.25">
      <c r="N414" s="56"/>
    </row>
    <row r="415" spans="14:14" ht="15.75" customHeight="1" x14ac:dyDescent="0.25">
      <c r="N415" s="56"/>
    </row>
    <row r="416" spans="14:14" ht="15.75" customHeight="1" x14ac:dyDescent="0.25">
      <c r="N416" s="56"/>
    </row>
    <row r="417" spans="14:14" ht="15.75" customHeight="1" x14ac:dyDescent="0.25">
      <c r="N417" s="56"/>
    </row>
    <row r="418" spans="14:14" ht="15.75" customHeight="1" x14ac:dyDescent="0.25">
      <c r="N418" s="56"/>
    </row>
    <row r="419" spans="14:14" ht="15.75" customHeight="1" x14ac:dyDescent="0.25">
      <c r="N419" s="56"/>
    </row>
    <row r="420" spans="14:14" ht="15.75" customHeight="1" x14ac:dyDescent="0.25">
      <c r="N420" s="56"/>
    </row>
    <row r="421" spans="14:14" ht="15.75" customHeight="1" x14ac:dyDescent="0.25">
      <c r="N421" s="56"/>
    </row>
    <row r="422" spans="14:14" ht="15.75" customHeight="1" x14ac:dyDescent="0.25">
      <c r="N422" s="56"/>
    </row>
    <row r="423" spans="14:14" ht="15.75" customHeight="1" x14ac:dyDescent="0.25">
      <c r="N423" s="56"/>
    </row>
    <row r="424" spans="14:14" ht="15.75" customHeight="1" x14ac:dyDescent="0.25">
      <c r="N424" s="56"/>
    </row>
    <row r="425" spans="14:14" ht="15.75" customHeight="1" x14ac:dyDescent="0.25">
      <c r="N425" s="56"/>
    </row>
    <row r="426" spans="14:14" ht="15.75" customHeight="1" x14ac:dyDescent="0.25">
      <c r="N426" s="56"/>
    </row>
    <row r="427" spans="14:14" ht="15.75" customHeight="1" x14ac:dyDescent="0.25">
      <c r="N427" s="56"/>
    </row>
    <row r="428" spans="14:14" ht="15.75" customHeight="1" x14ac:dyDescent="0.25">
      <c r="N428" s="56"/>
    </row>
    <row r="429" spans="14:14" ht="15.75" customHeight="1" x14ac:dyDescent="0.25">
      <c r="N429" s="56"/>
    </row>
    <row r="430" spans="14:14" ht="15.75" customHeight="1" x14ac:dyDescent="0.25">
      <c r="N430" s="56"/>
    </row>
    <row r="431" spans="14:14" ht="15.75" customHeight="1" x14ac:dyDescent="0.25">
      <c r="N431" s="56"/>
    </row>
    <row r="432" spans="14:14" ht="15.75" customHeight="1" x14ac:dyDescent="0.25">
      <c r="N432" s="56"/>
    </row>
    <row r="433" spans="14:14" ht="15.75" customHeight="1" x14ac:dyDescent="0.25">
      <c r="N433" s="56"/>
    </row>
    <row r="434" spans="14:14" ht="15.75" customHeight="1" x14ac:dyDescent="0.25">
      <c r="N434" s="56"/>
    </row>
    <row r="435" spans="14:14" ht="15.75" customHeight="1" x14ac:dyDescent="0.25">
      <c r="N435" s="56"/>
    </row>
    <row r="436" spans="14:14" ht="15.75" customHeight="1" x14ac:dyDescent="0.25">
      <c r="N436" s="56"/>
    </row>
    <row r="437" spans="14:14" ht="15.75" customHeight="1" x14ac:dyDescent="0.25">
      <c r="N437" s="56"/>
    </row>
    <row r="438" spans="14:14" ht="15.75" customHeight="1" x14ac:dyDescent="0.25">
      <c r="N438" s="56"/>
    </row>
    <row r="439" spans="14:14" ht="15.75" customHeight="1" x14ac:dyDescent="0.25">
      <c r="N439" s="56"/>
    </row>
    <row r="440" spans="14:14" ht="15.75" customHeight="1" x14ac:dyDescent="0.25">
      <c r="N440" s="56"/>
    </row>
    <row r="441" spans="14:14" ht="15.75" customHeight="1" x14ac:dyDescent="0.25">
      <c r="N441" s="56"/>
    </row>
    <row r="442" spans="14:14" ht="15.75" customHeight="1" x14ac:dyDescent="0.25">
      <c r="N442" s="56"/>
    </row>
    <row r="443" spans="14:14" ht="15.75" customHeight="1" x14ac:dyDescent="0.25">
      <c r="N443" s="56"/>
    </row>
    <row r="444" spans="14:14" ht="15.75" customHeight="1" x14ac:dyDescent="0.25">
      <c r="N444" s="56"/>
    </row>
    <row r="445" spans="14:14" ht="15.75" customHeight="1" x14ac:dyDescent="0.25">
      <c r="N445" s="56"/>
    </row>
    <row r="446" spans="14:14" ht="15.75" customHeight="1" x14ac:dyDescent="0.25">
      <c r="N446" s="56"/>
    </row>
    <row r="447" spans="14:14" ht="15.75" customHeight="1" x14ac:dyDescent="0.25">
      <c r="N447" s="56"/>
    </row>
    <row r="448" spans="14:14" ht="15.75" customHeight="1" x14ac:dyDescent="0.25">
      <c r="N448" s="56"/>
    </row>
    <row r="449" spans="14:14" ht="15.75" customHeight="1" x14ac:dyDescent="0.25">
      <c r="N449" s="56"/>
    </row>
    <row r="450" spans="14:14" ht="15.75" customHeight="1" x14ac:dyDescent="0.25">
      <c r="N450" s="56"/>
    </row>
    <row r="451" spans="14:14" ht="15.75" customHeight="1" x14ac:dyDescent="0.25">
      <c r="N451" s="56"/>
    </row>
    <row r="452" spans="14:14" ht="15.75" customHeight="1" x14ac:dyDescent="0.25">
      <c r="N452" s="56"/>
    </row>
    <row r="453" spans="14:14" ht="15.75" customHeight="1" x14ac:dyDescent="0.25">
      <c r="N453" s="56"/>
    </row>
    <row r="454" spans="14:14" ht="15.75" customHeight="1" x14ac:dyDescent="0.25">
      <c r="N454" s="56"/>
    </row>
    <row r="455" spans="14:14" ht="15.75" customHeight="1" x14ac:dyDescent="0.25">
      <c r="N455" s="56"/>
    </row>
    <row r="456" spans="14:14" ht="15.75" customHeight="1" x14ac:dyDescent="0.25">
      <c r="N456" s="56"/>
    </row>
    <row r="457" spans="14:14" ht="15.75" customHeight="1" x14ac:dyDescent="0.25">
      <c r="N457" s="56"/>
    </row>
    <row r="458" spans="14:14" ht="15.75" customHeight="1" x14ac:dyDescent="0.25">
      <c r="N458" s="56"/>
    </row>
    <row r="459" spans="14:14" ht="15.75" customHeight="1" x14ac:dyDescent="0.25">
      <c r="N459" s="56"/>
    </row>
    <row r="460" spans="14:14" ht="15.75" customHeight="1" x14ac:dyDescent="0.25">
      <c r="N460" s="56"/>
    </row>
    <row r="461" spans="14:14" ht="15.75" customHeight="1" x14ac:dyDescent="0.25">
      <c r="N461" s="56"/>
    </row>
    <row r="462" spans="14:14" ht="15.75" customHeight="1" x14ac:dyDescent="0.25">
      <c r="N462" s="56"/>
    </row>
    <row r="463" spans="14:14" ht="15.75" customHeight="1" x14ac:dyDescent="0.25">
      <c r="N463" s="56"/>
    </row>
    <row r="464" spans="14:14" ht="15.75" customHeight="1" x14ac:dyDescent="0.25">
      <c r="N464" s="56"/>
    </row>
    <row r="465" spans="14:14" ht="15.75" customHeight="1" x14ac:dyDescent="0.25">
      <c r="N465" s="56"/>
    </row>
    <row r="466" spans="14:14" ht="15.75" customHeight="1" x14ac:dyDescent="0.25">
      <c r="N466" s="56"/>
    </row>
    <row r="467" spans="14:14" ht="15.75" customHeight="1" x14ac:dyDescent="0.25">
      <c r="N467" s="56"/>
    </row>
    <row r="468" spans="14:14" ht="15.75" customHeight="1" x14ac:dyDescent="0.25">
      <c r="N468" s="56"/>
    </row>
    <row r="469" spans="14:14" ht="15.75" customHeight="1" x14ac:dyDescent="0.25">
      <c r="N469" s="56"/>
    </row>
    <row r="470" spans="14:14" ht="15.75" customHeight="1" x14ac:dyDescent="0.25">
      <c r="N470" s="56"/>
    </row>
    <row r="471" spans="14:14" ht="15.75" customHeight="1" x14ac:dyDescent="0.25">
      <c r="N471" s="56"/>
    </row>
    <row r="472" spans="14:14" ht="15.75" customHeight="1" x14ac:dyDescent="0.25">
      <c r="N472" s="56"/>
    </row>
    <row r="473" spans="14:14" ht="15.75" customHeight="1" x14ac:dyDescent="0.25">
      <c r="N473" s="56"/>
    </row>
    <row r="474" spans="14:14" ht="15.75" customHeight="1" x14ac:dyDescent="0.25">
      <c r="N474" s="56"/>
    </row>
    <row r="475" spans="14:14" ht="15.75" customHeight="1" x14ac:dyDescent="0.25">
      <c r="N475" s="56"/>
    </row>
    <row r="476" spans="14:14" ht="15.75" customHeight="1" x14ac:dyDescent="0.25">
      <c r="N476" s="56"/>
    </row>
    <row r="477" spans="14:14" ht="15.75" customHeight="1" x14ac:dyDescent="0.25">
      <c r="N477" s="56"/>
    </row>
    <row r="478" spans="14:14" ht="15.75" customHeight="1" x14ac:dyDescent="0.25">
      <c r="N478" s="56"/>
    </row>
    <row r="479" spans="14:14" ht="15.75" customHeight="1" x14ac:dyDescent="0.25">
      <c r="N479" s="56"/>
    </row>
    <row r="480" spans="14:14" ht="15.75" customHeight="1" x14ac:dyDescent="0.25">
      <c r="N480" s="56"/>
    </row>
    <row r="481" spans="14:14" ht="15.75" customHeight="1" x14ac:dyDescent="0.25">
      <c r="N481" s="56"/>
    </row>
    <row r="482" spans="14:14" ht="15.75" customHeight="1" x14ac:dyDescent="0.25">
      <c r="N482" s="56"/>
    </row>
    <row r="483" spans="14:14" ht="15.75" customHeight="1" x14ac:dyDescent="0.25">
      <c r="N483" s="56"/>
    </row>
    <row r="484" spans="14:14" ht="15.75" customHeight="1" x14ac:dyDescent="0.25">
      <c r="N484" s="56"/>
    </row>
    <row r="485" spans="14:14" ht="15.75" customHeight="1" x14ac:dyDescent="0.25">
      <c r="N485" s="56"/>
    </row>
    <row r="486" spans="14:14" ht="15.75" customHeight="1" x14ac:dyDescent="0.25">
      <c r="N486" s="56"/>
    </row>
    <row r="487" spans="14:14" ht="15.75" customHeight="1" x14ac:dyDescent="0.25">
      <c r="N487" s="56"/>
    </row>
    <row r="488" spans="14:14" ht="15.75" customHeight="1" x14ac:dyDescent="0.25">
      <c r="N488" s="56"/>
    </row>
    <row r="489" spans="14:14" ht="15.75" customHeight="1" x14ac:dyDescent="0.25">
      <c r="N489" s="56"/>
    </row>
    <row r="490" spans="14:14" ht="15.75" customHeight="1" x14ac:dyDescent="0.25">
      <c r="N490" s="56"/>
    </row>
    <row r="491" spans="14:14" ht="15.75" customHeight="1" x14ac:dyDescent="0.25">
      <c r="N491" s="56"/>
    </row>
    <row r="492" spans="14:14" ht="15.75" customHeight="1" x14ac:dyDescent="0.25">
      <c r="N492" s="56"/>
    </row>
    <row r="493" spans="14:14" ht="15.75" customHeight="1" x14ac:dyDescent="0.25">
      <c r="N493" s="56"/>
    </row>
    <row r="494" spans="14:14" ht="15.75" customHeight="1" x14ac:dyDescent="0.25">
      <c r="N494" s="56"/>
    </row>
    <row r="495" spans="14:14" ht="15.75" customHeight="1" x14ac:dyDescent="0.25">
      <c r="N495" s="56"/>
    </row>
    <row r="496" spans="14:14" ht="15.75" customHeight="1" x14ac:dyDescent="0.25">
      <c r="N496" s="56"/>
    </row>
    <row r="497" spans="14:14" ht="15.75" customHeight="1" x14ac:dyDescent="0.25">
      <c r="N497" s="56"/>
    </row>
    <row r="498" spans="14:14" ht="15.75" customHeight="1" x14ac:dyDescent="0.25">
      <c r="N498" s="56"/>
    </row>
    <row r="499" spans="14:14" ht="15.75" customHeight="1" x14ac:dyDescent="0.25">
      <c r="N499" s="56"/>
    </row>
    <row r="500" spans="14:14" ht="15.75" customHeight="1" x14ac:dyDescent="0.25">
      <c r="N500" s="56"/>
    </row>
    <row r="501" spans="14:14" ht="15.75" customHeight="1" x14ac:dyDescent="0.25">
      <c r="N501" s="56"/>
    </row>
    <row r="502" spans="14:14" ht="15.75" customHeight="1" x14ac:dyDescent="0.25">
      <c r="N502" s="56"/>
    </row>
    <row r="503" spans="14:14" ht="15.75" customHeight="1" x14ac:dyDescent="0.25">
      <c r="N503" s="56"/>
    </row>
    <row r="504" spans="14:14" ht="15.75" customHeight="1" x14ac:dyDescent="0.25">
      <c r="N504" s="56"/>
    </row>
    <row r="505" spans="14:14" ht="15.75" customHeight="1" x14ac:dyDescent="0.25">
      <c r="N505" s="56"/>
    </row>
    <row r="506" spans="14:14" ht="15.75" customHeight="1" x14ac:dyDescent="0.25">
      <c r="N506" s="56"/>
    </row>
    <row r="507" spans="14:14" ht="15.75" customHeight="1" x14ac:dyDescent="0.25">
      <c r="N507" s="56"/>
    </row>
    <row r="508" spans="14:14" ht="15.75" customHeight="1" x14ac:dyDescent="0.25">
      <c r="N508" s="56"/>
    </row>
    <row r="509" spans="14:14" ht="15.75" customHeight="1" x14ac:dyDescent="0.25">
      <c r="N509" s="56"/>
    </row>
    <row r="510" spans="14:14" ht="15.75" customHeight="1" x14ac:dyDescent="0.25">
      <c r="N510" s="56"/>
    </row>
    <row r="511" spans="14:14" ht="15.75" customHeight="1" x14ac:dyDescent="0.25">
      <c r="N511" s="56"/>
    </row>
    <row r="512" spans="14:14" ht="15.75" customHeight="1" x14ac:dyDescent="0.25">
      <c r="N512" s="56"/>
    </row>
    <row r="513" spans="14:14" ht="15.75" customHeight="1" x14ac:dyDescent="0.25">
      <c r="N513" s="56"/>
    </row>
    <row r="514" spans="14:14" ht="15.75" customHeight="1" x14ac:dyDescent="0.25">
      <c r="N514" s="56"/>
    </row>
    <row r="515" spans="14:14" ht="15.75" customHeight="1" x14ac:dyDescent="0.25">
      <c r="N515" s="56"/>
    </row>
    <row r="516" spans="14:14" ht="15.75" customHeight="1" x14ac:dyDescent="0.25">
      <c r="N516" s="56"/>
    </row>
    <row r="517" spans="14:14" ht="15.75" customHeight="1" x14ac:dyDescent="0.25">
      <c r="N517" s="56"/>
    </row>
    <row r="518" spans="14:14" ht="15.75" customHeight="1" x14ac:dyDescent="0.25">
      <c r="N518" s="56"/>
    </row>
    <row r="519" spans="14:14" ht="15.75" customHeight="1" x14ac:dyDescent="0.25">
      <c r="N519" s="56"/>
    </row>
    <row r="520" spans="14:14" ht="15.75" customHeight="1" x14ac:dyDescent="0.25">
      <c r="N520" s="56"/>
    </row>
    <row r="521" spans="14:14" ht="15.75" customHeight="1" x14ac:dyDescent="0.25">
      <c r="N521" s="56"/>
    </row>
    <row r="522" spans="14:14" ht="15.75" customHeight="1" x14ac:dyDescent="0.25">
      <c r="N522" s="56"/>
    </row>
    <row r="523" spans="14:14" ht="15.75" customHeight="1" x14ac:dyDescent="0.25">
      <c r="N523" s="56"/>
    </row>
    <row r="524" spans="14:14" ht="15.75" customHeight="1" x14ac:dyDescent="0.25">
      <c r="N524" s="56"/>
    </row>
    <row r="525" spans="14:14" ht="15.75" customHeight="1" x14ac:dyDescent="0.25">
      <c r="N525" s="56"/>
    </row>
    <row r="526" spans="14:14" ht="15.75" customHeight="1" x14ac:dyDescent="0.25">
      <c r="N526" s="56"/>
    </row>
    <row r="527" spans="14:14" ht="15.75" customHeight="1" x14ac:dyDescent="0.25">
      <c r="N527" s="56"/>
    </row>
    <row r="528" spans="14:14" ht="15.75" customHeight="1" x14ac:dyDescent="0.25">
      <c r="N528" s="56"/>
    </row>
    <row r="529" spans="14:14" ht="15.75" customHeight="1" x14ac:dyDescent="0.25">
      <c r="N529" s="56"/>
    </row>
    <row r="530" spans="14:14" ht="15.75" customHeight="1" x14ac:dyDescent="0.25">
      <c r="N530" s="56"/>
    </row>
    <row r="531" spans="14:14" ht="15.75" customHeight="1" x14ac:dyDescent="0.25">
      <c r="N531" s="56"/>
    </row>
    <row r="532" spans="14:14" ht="15.75" customHeight="1" x14ac:dyDescent="0.25">
      <c r="N532" s="56"/>
    </row>
    <row r="533" spans="14:14" ht="15.75" customHeight="1" x14ac:dyDescent="0.25">
      <c r="N533" s="56"/>
    </row>
    <row r="534" spans="14:14" ht="15.75" customHeight="1" x14ac:dyDescent="0.25">
      <c r="N534" s="56"/>
    </row>
    <row r="535" spans="14:14" ht="15.75" customHeight="1" x14ac:dyDescent="0.25">
      <c r="N535" s="56"/>
    </row>
    <row r="536" spans="14:14" ht="15.75" customHeight="1" x14ac:dyDescent="0.25">
      <c r="N536" s="56"/>
    </row>
    <row r="537" spans="14:14" ht="15.75" customHeight="1" x14ac:dyDescent="0.25">
      <c r="N537" s="56"/>
    </row>
    <row r="538" spans="14:14" ht="15.75" customHeight="1" x14ac:dyDescent="0.25">
      <c r="N538" s="56"/>
    </row>
    <row r="539" spans="14:14" ht="15.75" customHeight="1" x14ac:dyDescent="0.25">
      <c r="N539" s="56"/>
    </row>
    <row r="540" spans="14:14" ht="15.75" customHeight="1" x14ac:dyDescent="0.25">
      <c r="N540" s="56"/>
    </row>
    <row r="541" spans="14:14" ht="15.75" customHeight="1" x14ac:dyDescent="0.25">
      <c r="N541" s="56"/>
    </row>
    <row r="542" spans="14:14" ht="15.75" customHeight="1" x14ac:dyDescent="0.25">
      <c r="N542" s="56"/>
    </row>
    <row r="543" spans="14:14" ht="15.75" customHeight="1" x14ac:dyDescent="0.25">
      <c r="N543" s="56"/>
    </row>
    <row r="544" spans="14:14" ht="15.75" customHeight="1" x14ac:dyDescent="0.25">
      <c r="N544" s="56"/>
    </row>
    <row r="545" spans="14:14" ht="15.75" customHeight="1" x14ac:dyDescent="0.25">
      <c r="N545" s="56"/>
    </row>
    <row r="546" spans="14:14" ht="15.75" customHeight="1" x14ac:dyDescent="0.25">
      <c r="N546" s="56"/>
    </row>
    <row r="547" spans="14:14" ht="15.75" customHeight="1" x14ac:dyDescent="0.25">
      <c r="N547" s="56"/>
    </row>
    <row r="548" spans="14:14" ht="15.75" customHeight="1" x14ac:dyDescent="0.25">
      <c r="N548" s="56"/>
    </row>
    <row r="549" spans="14:14" ht="15.75" customHeight="1" x14ac:dyDescent="0.25">
      <c r="N549" s="56"/>
    </row>
    <row r="550" spans="14:14" ht="15.75" customHeight="1" x14ac:dyDescent="0.25">
      <c r="N550" s="56"/>
    </row>
    <row r="551" spans="14:14" ht="15.75" customHeight="1" x14ac:dyDescent="0.25">
      <c r="N551" s="56"/>
    </row>
    <row r="552" spans="14:14" ht="15.75" customHeight="1" x14ac:dyDescent="0.25">
      <c r="N552" s="56"/>
    </row>
    <row r="553" spans="14:14" ht="15.75" customHeight="1" x14ac:dyDescent="0.25">
      <c r="N553" s="56"/>
    </row>
    <row r="554" spans="14:14" ht="15.75" customHeight="1" x14ac:dyDescent="0.25">
      <c r="N554" s="56"/>
    </row>
    <row r="555" spans="14:14" ht="15.75" customHeight="1" x14ac:dyDescent="0.25">
      <c r="N555" s="56"/>
    </row>
    <row r="556" spans="14:14" ht="15.75" customHeight="1" x14ac:dyDescent="0.25">
      <c r="N556" s="56"/>
    </row>
    <row r="557" spans="14:14" ht="15.75" customHeight="1" x14ac:dyDescent="0.25">
      <c r="N557" s="56"/>
    </row>
    <row r="558" spans="14:14" ht="15.75" customHeight="1" x14ac:dyDescent="0.25">
      <c r="N558" s="56"/>
    </row>
    <row r="559" spans="14:14" ht="15.75" customHeight="1" x14ac:dyDescent="0.25">
      <c r="N559" s="56"/>
    </row>
    <row r="560" spans="14:14" ht="15.75" customHeight="1" x14ac:dyDescent="0.25">
      <c r="N560" s="56"/>
    </row>
    <row r="561" spans="14:14" ht="15.75" customHeight="1" x14ac:dyDescent="0.25">
      <c r="N561" s="56"/>
    </row>
    <row r="562" spans="14:14" ht="15.75" customHeight="1" x14ac:dyDescent="0.25">
      <c r="N562" s="56"/>
    </row>
    <row r="563" spans="14:14" ht="15.75" customHeight="1" x14ac:dyDescent="0.25">
      <c r="N563" s="56"/>
    </row>
    <row r="564" spans="14:14" ht="15.75" customHeight="1" x14ac:dyDescent="0.25">
      <c r="N564" s="56"/>
    </row>
    <row r="565" spans="14:14" ht="15.75" customHeight="1" x14ac:dyDescent="0.25">
      <c r="N565" s="56"/>
    </row>
    <row r="566" spans="14:14" ht="15.75" customHeight="1" x14ac:dyDescent="0.25">
      <c r="N566" s="56"/>
    </row>
    <row r="567" spans="14:14" ht="15.75" customHeight="1" x14ac:dyDescent="0.25">
      <c r="N567" s="56"/>
    </row>
    <row r="568" spans="14:14" ht="15.75" customHeight="1" x14ac:dyDescent="0.25">
      <c r="N568" s="56"/>
    </row>
    <row r="569" spans="14:14" ht="15.75" customHeight="1" x14ac:dyDescent="0.25">
      <c r="N569" s="56"/>
    </row>
    <row r="570" spans="14:14" ht="15.75" customHeight="1" x14ac:dyDescent="0.25">
      <c r="N570" s="56"/>
    </row>
    <row r="571" spans="14:14" ht="15.75" customHeight="1" x14ac:dyDescent="0.25">
      <c r="N571" s="56"/>
    </row>
    <row r="572" spans="14:14" ht="15.75" customHeight="1" x14ac:dyDescent="0.25">
      <c r="N572" s="56"/>
    </row>
    <row r="573" spans="14:14" ht="15.75" customHeight="1" x14ac:dyDescent="0.25">
      <c r="N573" s="56"/>
    </row>
    <row r="574" spans="14:14" ht="15.75" customHeight="1" x14ac:dyDescent="0.25">
      <c r="N574" s="56"/>
    </row>
    <row r="575" spans="14:14" ht="15.75" customHeight="1" x14ac:dyDescent="0.25">
      <c r="N575" s="56"/>
    </row>
    <row r="576" spans="14:14" ht="15.75" customHeight="1" x14ac:dyDescent="0.25">
      <c r="N576" s="56"/>
    </row>
    <row r="577" spans="14:14" ht="15.75" customHeight="1" x14ac:dyDescent="0.25">
      <c r="N577" s="56"/>
    </row>
    <row r="578" spans="14:14" ht="15.75" customHeight="1" x14ac:dyDescent="0.25">
      <c r="N578" s="56"/>
    </row>
    <row r="579" spans="14:14" ht="15.75" customHeight="1" x14ac:dyDescent="0.25">
      <c r="N579" s="56"/>
    </row>
    <row r="580" spans="14:14" ht="15.75" customHeight="1" x14ac:dyDescent="0.25">
      <c r="N580" s="56"/>
    </row>
    <row r="581" spans="14:14" ht="15.75" customHeight="1" x14ac:dyDescent="0.25">
      <c r="N581" s="56"/>
    </row>
    <row r="582" spans="14:14" ht="15.75" customHeight="1" x14ac:dyDescent="0.25">
      <c r="N582" s="56"/>
    </row>
    <row r="583" spans="14:14" ht="15.75" customHeight="1" x14ac:dyDescent="0.25">
      <c r="N583" s="56"/>
    </row>
    <row r="584" spans="14:14" ht="15.75" customHeight="1" x14ac:dyDescent="0.25">
      <c r="N584" s="56"/>
    </row>
    <row r="585" spans="14:14" ht="15.75" customHeight="1" x14ac:dyDescent="0.25">
      <c r="N585" s="56"/>
    </row>
    <row r="586" spans="14:14" ht="15.75" customHeight="1" x14ac:dyDescent="0.25">
      <c r="N586" s="56"/>
    </row>
    <row r="587" spans="14:14" ht="15.75" customHeight="1" x14ac:dyDescent="0.25">
      <c r="N587" s="56"/>
    </row>
    <row r="588" spans="14:14" ht="15.75" customHeight="1" x14ac:dyDescent="0.25">
      <c r="N588" s="56"/>
    </row>
    <row r="589" spans="14:14" ht="15.75" customHeight="1" x14ac:dyDescent="0.25">
      <c r="N589" s="56"/>
    </row>
    <row r="590" spans="14:14" ht="15.75" customHeight="1" x14ac:dyDescent="0.25">
      <c r="N590" s="56"/>
    </row>
    <row r="591" spans="14:14" ht="15.75" customHeight="1" x14ac:dyDescent="0.25">
      <c r="N591" s="56"/>
    </row>
    <row r="592" spans="14:14" ht="15.75" customHeight="1" x14ac:dyDescent="0.25">
      <c r="N592" s="56"/>
    </row>
    <row r="593" spans="14:14" ht="15.75" customHeight="1" x14ac:dyDescent="0.25">
      <c r="N593" s="56"/>
    </row>
    <row r="594" spans="14:14" ht="15.75" customHeight="1" x14ac:dyDescent="0.25">
      <c r="N594" s="56"/>
    </row>
    <row r="595" spans="14:14" ht="15.75" customHeight="1" x14ac:dyDescent="0.25">
      <c r="N595" s="56"/>
    </row>
    <row r="596" spans="14:14" ht="15.75" customHeight="1" x14ac:dyDescent="0.25">
      <c r="N596" s="56"/>
    </row>
    <row r="597" spans="14:14" ht="15.75" customHeight="1" x14ac:dyDescent="0.25">
      <c r="N597" s="56"/>
    </row>
    <row r="598" spans="14:14" ht="15.75" customHeight="1" x14ac:dyDescent="0.25">
      <c r="N598" s="56"/>
    </row>
    <row r="599" spans="14:14" ht="15.75" customHeight="1" x14ac:dyDescent="0.25">
      <c r="N599" s="56"/>
    </row>
    <row r="600" spans="14:14" ht="15.75" customHeight="1" x14ac:dyDescent="0.25">
      <c r="N600" s="56"/>
    </row>
    <row r="601" spans="14:14" ht="15.75" customHeight="1" x14ac:dyDescent="0.25">
      <c r="N601" s="56"/>
    </row>
    <row r="602" spans="14:14" ht="15.75" customHeight="1" x14ac:dyDescent="0.25">
      <c r="N602" s="56"/>
    </row>
    <row r="603" spans="14:14" ht="15.75" customHeight="1" x14ac:dyDescent="0.25">
      <c r="N603" s="56"/>
    </row>
    <row r="604" spans="14:14" ht="15.75" customHeight="1" x14ac:dyDescent="0.25">
      <c r="N604" s="56"/>
    </row>
    <row r="605" spans="14:14" ht="15.75" customHeight="1" x14ac:dyDescent="0.25">
      <c r="N605" s="56"/>
    </row>
    <row r="606" spans="14:14" ht="15.75" customHeight="1" x14ac:dyDescent="0.25">
      <c r="N606" s="56"/>
    </row>
    <row r="607" spans="14:14" ht="15.75" customHeight="1" x14ac:dyDescent="0.25">
      <c r="N607" s="56"/>
    </row>
    <row r="608" spans="14:14" ht="15.75" customHeight="1" x14ac:dyDescent="0.25">
      <c r="N608" s="56"/>
    </row>
    <row r="609" spans="14:14" ht="15.75" customHeight="1" x14ac:dyDescent="0.25">
      <c r="N609" s="56"/>
    </row>
    <row r="610" spans="14:14" ht="15.75" customHeight="1" x14ac:dyDescent="0.25">
      <c r="N610" s="56"/>
    </row>
    <row r="611" spans="14:14" ht="15.75" customHeight="1" x14ac:dyDescent="0.25">
      <c r="N611" s="56"/>
    </row>
    <row r="612" spans="14:14" ht="15.75" customHeight="1" x14ac:dyDescent="0.25">
      <c r="N612" s="56"/>
    </row>
    <row r="613" spans="14:14" ht="15.75" customHeight="1" x14ac:dyDescent="0.25">
      <c r="N613" s="56"/>
    </row>
    <row r="614" spans="14:14" ht="15.75" customHeight="1" x14ac:dyDescent="0.25">
      <c r="N614" s="56"/>
    </row>
    <row r="615" spans="14:14" ht="15.75" customHeight="1" x14ac:dyDescent="0.25">
      <c r="N615" s="56"/>
    </row>
    <row r="616" spans="14:14" ht="15.75" customHeight="1" x14ac:dyDescent="0.25">
      <c r="N616" s="56"/>
    </row>
    <row r="617" spans="14:14" ht="15.75" customHeight="1" x14ac:dyDescent="0.25">
      <c r="N617" s="56"/>
    </row>
    <row r="618" spans="14:14" ht="15.75" customHeight="1" x14ac:dyDescent="0.25">
      <c r="N618" s="56"/>
    </row>
    <row r="619" spans="14:14" ht="15.75" customHeight="1" x14ac:dyDescent="0.25">
      <c r="N619" s="56"/>
    </row>
    <row r="620" spans="14:14" ht="15.75" customHeight="1" x14ac:dyDescent="0.25">
      <c r="N620" s="56"/>
    </row>
    <row r="621" spans="14:14" ht="15.75" customHeight="1" x14ac:dyDescent="0.25">
      <c r="N621" s="56"/>
    </row>
    <row r="622" spans="14:14" ht="15.75" customHeight="1" x14ac:dyDescent="0.25">
      <c r="N622" s="56"/>
    </row>
    <row r="623" spans="14:14" ht="15.75" customHeight="1" x14ac:dyDescent="0.25">
      <c r="N623" s="56"/>
    </row>
    <row r="624" spans="14:14" ht="15.75" customHeight="1" x14ac:dyDescent="0.25">
      <c r="N624" s="56"/>
    </row>
    <row r="625" spans="14:14" ht="15.75" customHeight="1" x14ac:dyDescent="0.25">
      <c r="N625" s="56"/>
    </row>
    <row r="626" spans="14:14" ht="15.75" customHeight="1" x14ac:dyDescent="0.25">
      <c r="N626" s="56"/>
    </row>
    <row r="627" spans="14:14" ht="15.75" customHeight="1" x14ac:dyDescent="0.25">
      <c r="N627" s="56"/>
    </row>
    <row r="628" spans="14:14" ht="15.75" customHeight="1" x14ac:dyDescent="0.25">
      <c r="N628" s="56"/>
    </row>
    <row r="629" spans="14:14" ht="15.75" customHeight="1" x14ac:dyDescent="0.25">
      <c r="N629" s="56"/>
    </row>
    <row r="630" spans="14:14" ht="15.75" customHeight="1" x14ac:dyDescent="0.25">
      <c r="N630" s="56"/>
    </row>
    <row r="631" spans="14:14" ht="15.75" customHeight="1" x14ac:dyDescent="0.25">
      <c r="N631" s="56"/>
    </row>
    <row r="632" spans="14:14" ht="15.75" customHeight="1" x14ac:dyDescent="0.25">
      <c r="N632" s="56"/>
    </row>
    <row r="633" spans="14:14" ht="15.75" customHeight="1" x14ac:dyDescent="0.25">
      <c r="N633" s="56"/>
    </row>
    <row r="634" spans="14:14" ht="15.75" customHeight="1" x14ac:dyDescent="0.25">
      <c r="N634" s="56"/>
    </row>
    <row r="635" spans="14:14" ht="15.75" customHeight="1" x14ac:dyDescent="0.25">
      <c r="N635" s="56"/>
    </row>
    <row r="636" spans="14:14" ht="15.75" customHeight="1" x14ac:dyDescent="0.25">
      <c r="N636" s="56"/>
    </row>
    <row r="637" spans="14:14" ht="15.75" customHeight="1" x14ac:dyDescent="0.25">
      <c r="N637" s="56"/>
    </row>
    <row r="638" spans="14:14" ht="15.75" customHeight="1" x14ac:dyDescent="0.25">
      <c r="N638" s="56"/>
    </row>
    <row r="639" spans="14:14" ht="15.75" customHeight="1" x14ac:dyDescent="0.25">
      <c r="N639" s="56"/>
    </row>
    <row r="640" spans="14:14" ht="15.75" customHeight="1" x14ac:dyDescent="0.25">
      <c r="N640" s="56"/>
    </row>
    <row r="641" spans="14:14" ht="15.75" customHeight="1" x14ac:dyDescent="0.25">
      <c r="N641" s="56"/>
    </row>
    <row r="642" spans="14:14" ht="15.75" customHeight="1" x14ac:dyDescent="0.25">
      <c r="N642" s="56"/>
    </row>
    <row r="643" spans="14:14" ht="15.75" customHeight="1" x14ac:dyDescent="0.25">
      <c r="N643" s="56"/>
    </row>
    <row r="644" spans="14:14" ht="15.75" customHeight="1" x14ac:dyDescent="0.25">
      <c r="N644" s="56"/>
    </row>
    <row r="645" spans="14:14" ht="15.75" customHeight="1" x14ac:dyDescent="0.25">
      <c r="N645" s="56"/>
    </row>
    <row r="646" spans="14:14" ht="15.75" customHeight="1" x14ac:dyDescent="0.25">
      <c r="N646" s="56"/>
    </row>
    <row r="647" spans="14:14" ht="15.75" customHeight="1" x14ac:dyDescent="0.25">
      <c r="N647" s="56"/>
    </row>
    <row r="648" spans="14:14" ht="15.75" customHeight="1" x14ac:dyDescent="0.25">
      <c r="N648" s="56"/>
    </row>
    <row r="649" spans="14:14" ht="15.75" customHeight="1" x14ac:dyDescent="0.25">
      <c r="N649" s="56"/>
    </row>
    <row r="650" spans="14:14" ht="15.75" customHeight="1" x14ac:dyDescent="0.25">
      <c r="N650" s="56"/>
    </row>
    <row r="651" spans="14:14" ht="15.75" customHeight="1" x14ac:dyDescent="0.25">
      <c r="N651" s="56"/>
    </row>
    <row r="652" spans="14:14" ht="15.75" customHeight="1" x14ac:dyDescent="0.25">
      <c r="N652" s="56"/>
    </row>
    <row r="653" spans="14:14" ht="15.75" customHeight="1" x14ac:dyDescent="0.25">
      <c r="N653" s="56"/>
    </row>
    <row r="654" spans="14:14" ht="15.75" customHeight="1" x14ac:dyDescent="0.25">
      <c r="N654" s="56"/>
    </row>
    <row r="655" spans="14:14" ht="15.75" customHeight="1" x14ac:dyDescent="0.25">
      <c r="N655" s="56"/>
    </row>
    <row r="656" spans="14:14" ht="15.75" customHeight="1" x14ac:dyDescent="0.25">
      <c r="N656" s="56"/>
    </row>
    <row r="657" spans="14:14" ht="15.75" customHeight="1" x14ac:dyDescent="0.25">
      <c r="N657" s="56"/>
    </row>
    <row r="658" spans="14:14" ht="15.75" customHeight="1" x14ac:dyDescent="0.25">
      <c r="N658" s="56"/>
    </row>
    <row r="659" spans="14:14" ht="15.75" customHeight="1" x14ac:dyDescent="0.25">
      <c r="N659" s="56"/>
    </row>
    <row r="660" spans="14:14" ht="15.75" customHeight="1" x14ac:dyDescent="0.25">
      <c r="N660" s="56"/>
    </row>
    <row r="661" spans="14:14" ht="15.75" customHeight="1" x14ac:dyDescent="0.25">
      <c r="N661" s="56"/>
    </row>
    <row r="662" spans="14:14" ht="15.75" customHeight="1" x14ac:dyDescent="0.25">
      <c r="N662" s="56"/>
    </row>
    <row r="663" spans="14:14" ht="15.75" customHeight="1" x14ac:dyDescent="0.25">
      <c r="N663" s="56"/>
    </row>
    <row r="664" spans="14:14" ht="15.75" customHeight="1" x14ac:dyDescent="0.25">
      <c r="N664" s="56"/>
    </row>
    <row r="665" spans="14:14" ht="15.75" customHeight="1" x14ac:dyDescent="0.25">
      <c r="N665" s="56"/>
    </row>
    <row r="666" spans="14:14" ht="15.75" customHeight="1" x14ac:dyDescent="0.25">
      <c r="N666" s="56"/>
    </row>
    <row r="667" spans="14:14" ht="15.75" customHeight="1" x14ac:dyDescent="0.25">
      <c r="N667" s="56"/>
    </row>
    <row r="668" spans="14:14" ht="15.75" customHeight="1" x14ac:dyDescent="0.25">
      <c r="N668" s="56"/>
    </row>
    <row r="669" spans="14:14" ht="15.75" customHeight="1" x14ac:dyDescent="0.25">
      <c r="N669" s="56"/>
    </row>
    <row r="670" spans="14:14" ht="15.75" customHeight="1" x14ac:dyDescent="0.25">
      <c r="N670" s="56"/>
    </row>
    <row r="671" spans="14:14" ht="15.75" customHeight="1" x14ac:dyDescent="0.25">
      <c r="N671" s="56"/>
    </row>
    <row r="672" spans="14:14" ht="15.75" customHeight="1" x14ac:dyDescent="0.25">
      <c r="N672" s="56"/>
    </row>
    <row r="673" spans="14:14" ht="15.75" customHeight="1" x14ac:dyDescent="0.25">
      <c r="N673" s="56"/>
    </row>
    <row r="674" spans="14:14" ht="15.75" customHeight="1" x14ac:dyDescent="0.25">
      <c r="N674" s="56"/>
    </row>
    <row r="675" spans="14:14" ht="15.75" customHeight="1" x14ac:dyDescent="0.25">
      <c r="N675" s="56"/>
    </row>
    <row r="676" spans="14:14" ht="15.75" customHeight="1" x14ac:dyDescent="0.25">
      <c r="N676" s="56"/>
    </row>
    <row r="677" spans="14:14" ht="15.75" customHeight="1" x14ac:dyDescent="0.25">
      <c r="N677" s="56"/>
    </row>
    <row r="678" spans="14:14" ht="15.75" customHeight="1" x14ac:dyDescent="0.25">
      <c r="N678" s="56"/>
    </row>
    <row r="679" spans="14:14" ht="15.75" customHeight="1" x14ac:dyDescent="0.25">
      <c r="N679" s="56"/>
    </row>
    <row r="680" spans="14:14" ht="15.75" customHeight="1" x14ac:dyDescent="0.25">
      <c r="N680" s="56"/>
    </row>
    <row r="681" spans="14:14" ht="15.75" customHeight="1" x14ac:dyDescent="0.25">
      <c r="N681" s="56"/>
    </row>
    <row r="682" spans="14:14" ht="15.75" customHeight="1" x14ac:dyDescent="0.25">
      <c r="N682" s="56"/>
    </row>
    <row r="683" spans="14:14" ht="15.75" customHeight="1" x14ac:dyDescent="0.25">
      <c r="N683" s="56"/>
    </row>
    <row r="684" spans="14:14" ht="15.75" customHeight="1" x14ac:dyDescent="0.25">
      <c r="N684" s="56"/>
    </row>
    <row r="685" spans="14:14" ht="15.75" customHeight="1" x14ac:dyDescent="0.25">
      <c r="N685" s="56"/>
    </row>
    <row r="686" spans="14:14" ht="15.75" customHeight="1" x14ac:dyDescent="0.25">
      <c r="N686" s="56"/>
    </row>
    <row r="687" spans="14:14" ht="15.75" customHeight="1" x14ac:dyDescent="0.25">
      <c r="N687" s="56"/>
    </row>
    <row r="688" spans="14:14" ht="15.75" customHeight="1" x14ac:dyDescent="0.25">
      <c r="N688" s="56"/>
    </row>
    <row r="689" spans="14:14" ht="15.75" customHeight="1" x14ac:dyDescent="0.25">
      <c r="N689" s="56"/>
    </row>
    <row r="690" spans="14:14" ht="15.75" customHeight="1" x14ac:dyDescent="0.25">
      <c r="N690" s="56"/>
    </row>
    <row r="691" spans="14:14" ht="15.75" customHeight="1" x14ac:dyDescent="0.25">
      <c r="N691" s="56"/>
    </row>
    <row r="692" spans="14:14" ht="15.75" customHeight="1" x14ac:dyDescent="0.25">
      <c r="N692" s="56"/>
    </row>
    <row r="693" spans="14:14" ht="15.75" customHeight="1" x14ac:dyDescent="0.25">
      <c r="N693" s="56"/>
    </row>
    <row r="694" spans="14:14" ht="15.75" customHeight="1" x14ac:dyDescent="0.25">
      <c r="N694" s="56"/>
    </row>
    <row r="695" spans="14:14" ht="15.75" customHeight="1" x14ac:dyDescent="0.25">
      <c r="N695" s="56"/>
    </row>
    <row r="696" spans="14:14" ht="15.75" customHeight="1" x14ac:dyDescent="0.25">
      <c r="N696" s="56"/>
    </row>
    <row r="697" spans="14:14" ht="15.75" customHeight="1" x14ac:dyDescent="0.25">
      <c r="N697" s="56"/>
    </row>
    <row r="698" spans="14:14" ht="15.75" customHeight="1" x14ac:dyDescent="0.25">
      <c r="N698" s="56"/>
    </row>
    <row r="699" spans="14:14" ht="15.75" customHeight="1" x14ac:dyDescent="0.25">
      <c r="N699" s="56"/>
    </row>
    <row r="700" spans="14:14" ht="15.75" customHeight="1" x14ac:dyDescent="0.25">
      <c r="N700" s="56"/>
    </row>
    <row r="701" spans="14:14" ht="15.75" customHeight="1" x14ac:dyDescent="0.25">
      <c r="N701" s="56"/>
    </row>
    <row r="702" spans="14:14" ht="15.75" customHeight="1" x14ac:dyDescent="0.25">
      <c r="N702" s="56"/>
    </row>
    <row r="703" spans="14:14" ht="15.75" customHeight="1" x14ac:dyDescent="0.25">
      <c r="N703" s="56"/>
    </row>
    <row r="704" spans="14:14" ht="15.75" customHeight="1" x14ac:dyDescent="0.25">
      <c r="N704" s="56"/>
    </row>
    <row r="705" spans="14:14" ht="15.75" customHeight="1" x14ac:dyDescent="0.25">
      <c r="N705" s="56"/>
    </row>
    <row r="706" spans="14:14" ht="15.75" customHeight="1" x14ac:dyDescent="0.25">
      <c r="N706" s="56"/>
    </row>
    <row r="707" spans="14:14" ht="15.75" customHeight="1" x14ac:dyDescent="0.25">
      <c r="N707" s="56"/>
    </row>
    <row r="708" spans="14:14" ht="15.75" customHeight="1" x14ac:dyDescent="0.25">
      <c r="N708" s="56"/>
    </row>
    <row r="709" spans="14:14" ht="15.75" customHeight="1" x14ac:dyDescent="0.25">
      <c r="N709" s="56"/>
    </row>
    <row r="710" spans="14:14" ht="15.75" customHeight="1" x14ac:dyDescent="0.25">
      <c r="N710" s="56"/>
    </row>
    <row r="711" spans="14:14" ht="15.75" customHeight="1" x14ac:dyDescent="0.25">
      <c r="N711" s="56"/>
    </row>
    <row r="712" spans="14:14" ht="15.75" customHeight="1" x14ac:dyDescent="0.25">
      <c r="N712" s="56"/>
    </row>
    <row r="713" spans="14:14" ht="15.75" customHeight="1" x14ac:dyDescent="0.25">
      <c r="N713" s="56"/>
    </row>
    <row r="714" spans="14:14" ht="15.75" customHeight="1" x14ac:dyDescent="0.25">
      <c r="N714" s="56"/>
    </row>
    <row r="715" spans="14:14" ht="15.75" customHeight="1" x14ac:dyDescent="0.25">
      <c r="N715" s="56"/>
    </row>
    <row r="716" spans="14:14" ht="15.75" customHeight="1" x14ac:dyDescent="0.25">
      <c r="N716" s="56"/>
    </row>
    <row r="717" spans="14:14" ht="15.75" customHeight="1" x14ac:dyDescent="0.25">
      <c r="N717" s="56"/>
    </row>
    <row r="718" spans="14:14" ht="15.75" customHeight="1" x14ac:dyDescent="0.25">
      <c r="N718" s="56"/>
    </row>
    <row r="719" spans="14:14" ht="15.75" customHeight="1" x14ac:dyDescent="0.25">
      <c r="N719" s="56"/>
    </row>
    <row r="720" spans="14:14" ht="15.75" customHeight="1" x14ac:dyDescent="0.25">
      <c r="N720" s="56"/>
    </row>
    <row r="721" spans="14:14" ht="15.75" customHeight="1" x14ac:dyDescent="0.25">
      <c r="N721" s="56"/>
    </row>
    <row r="722" spans="14:14" ht="15.75" customHeight="1" x14ac:dyDescent="0.25">
      <c r="N722" s="56"/>
    </row>
    <row r="723" spans="14:14" ht="15.75" customHeight="1" x14ac:dyDescent="0.25">
      <c r="N723" s="56"/>
    </row>
    <row r="724" spans="14:14" ht="15.75" customHeight="1" x14ac:dyDescent="0.25">
      <c r="N724" s="56"/>
    </row>
    <row r="725" spans="14:14" ht="15.75" customHeight="1" x14ac:dyDescent="0.25">
      <c r="N725" s="56"/>
    </row>
    <row r="726" spans="14:14" ht="15.75" customHeight="1" x14ac:dyDescent="0.25">
      <c r="N726" s="56"/>
    </row>
    <row r="727" spans="14:14" ht="15.75" customHeight="1" x14ac:dyDescent="0.25">
      <c r="N727" s="56"/>
    </row>
    <row r="728" spans="14:14" ht="15.75" customHeight="1" x14ac:dyDescent="0.25">
      <c r="N728" s="56"/>
    </row>
    <row r="729" spans="14:14" ht="15.75" customHeight="1" x14ac:dyDescent="0.25">
      <c r="N729" s="56"/>
    </row>
    <row r="730" spans="14:14" ht="15.75" customHeight="1" x14ac:dyDescent="0.25">
      <c r="N730" s="56"/>
    </row>
    <row r="731" spans="14:14" ht="15.75" customHeight="1" x14ac:dyDescent="0.25">
      <c r="N731" s="56"/>
    </row>
    <row r="732" spans="14:14" ht="15.75" customHeight="1" x14ac:dyDescent="0.25">
      <c r="N732" s="56"/>
    </row>
    <row r="733" spans="14:14" ht="15.75" customHeight="1" x14ac:dyDescent="0.25">
      <c r="N733" s="56"/>
    </row>
    <row r="734" spans="14:14" ht="15.75" customHeight="1" x14ac:dyDescent="0.25">
      <c r="N734" s="56"/>
    </row>
    <row r="735" spans="14:14" ht="15.75" customHeight="1" x14ac:dyDescent="0.25">
      <c r="N735" s="56"/>
    </row>
    <row r="736" spans="14:14" ht="15.75" customHeight="1" x14ac:dyDescent="0.25">
      <c r="N736" s="56"/>
    </row>
    <row r="737" spans="14:14" ht="15.75" customHeight="1" x14ac:dyDescent="0.25">
      <c r="N737" s="56"/>
    </row>
    <row r="738" spans="14:14" ht="15.75" customHeight="1" x14ac:dyDescent="0.25">
      <c r="N738" s="56"/>
    </row>
    <row r="739" spans="14:14" ht="15.75" customHeight="1" x14ac:dyDescent="0.25">
      <c r="N739" s="56"/>
    </row>
    <row r="740" spans="14:14" ht="15.75" customHeight="1" x14ac:dyDescent="0.25">
      <c r="N740" s="56"/>
    </row>
    <row r="741" spans="14:14" ht="15.75" customHeight="1" x14ac:dyDescent="0.25">
      <c r="N741" s="56"/>
    </row>
    <row r="742" spans="14:14" ht="15.75" customHeight="1" x14ac:dyDescent="0.25">
      <c r="N742" s="56"/>
    </row>
    <row r="743" spans="14:14" ht="15.75" customHeight="1" x14ac:dyDescent="0.25">
      <c r="N743" s="56"/>
    </row>
    <row r="744" spans="14:14" ht="15.75" customHeight="1" x14ac:dyDescent="0.25">
      <c r="N744" s="56"/>
    </row>
    <row r="745" spans="14:14" ht="15.75" customHeight="1" x14ac:dyDescent="0.25">
      <c r="N745" s="56"/>
    </row>
    <row r="746" spans="14:14" ht="15.75" customHeight="1" x14ac:dyDescent="0.25">
      <c r="N746" s="56"/>
    </row>
    <row r="747" spans="14:14" ht="15.75" customHeight="1" x14ac:dyDescent="0.25">
      <c r="N747" s="56"/>
    </row>
    <row r="748" spans="14:14" ht="15.75" customHeight="1" x14ac:dyDescent="0.25">
      <c r="N748" s="56"/>
    </row>
    <row r="749" spans="14:14" ht="15.75" customHeight="1" x14ac:dyDescent="0.25">
      <c r="N749" s="56"/>
    </row>
    <row r="750" spans="14:14" ht="15.75" customHeight="1" x14ac:dyDescent="0.25">
      <c r="N750" s="56"/>
    </row>
    <row r="751" spans="14:14" ht="15.75" customHeight="1" x14ac:dyDescent="0.25">
      <c r="N751" s="56"/>
    </row>
    <row r="752" spans="14:14" ht="15.75" customHeight="1" x14ac:dyDescent="0.25">
      <c r="N752" s="56"/>
    </row>
    <row r="753" spans="14:14" ht="15.75" customHeight="1" x14ac:dyDescent="0.25">
      <c r="N753" s="56"/>
    </row>
    <row r="754" spans="14:14" ht="15.75" customHeight="1" x14ac:dyDescent="0.25">
      <c r="N754" s="56"/>
    </row>
    <row r="755" spans="14:14" ht="15.75" customHeight="1" x14ac:dyDescent="0.25">
      <c r="N755" s="56"/>
    </row>
    <row r="756" spans="14:14" ht="15.75" customHeight="1" x14ac:dyDescent="0.25">
      <c r="N756" s="56"/>
    </row>
    <row r="757" spans="14:14" ht="15.75" customHeight="1" x14ac:dyDescent="0.25">
      <c r="N757" s="56"/>
    </row>
    <row r="758" spans="14:14" ht="15.75" customHeight="1" x14ac:dyDescent="0.25">
      <c r="N758" s="56"/>
    </row>
    <row r="759" spans="14:14" ht="15.75" customHeight="1" x14ac:dyDescent="0.25">
      <c r="N759" s="56"/>
    </row>
    <row r="760" spans="14:14" ht="15.75" customHeight="1" x14ac:dyDescent="0.25">
      <c r="N760" s="56"/>
    </row>
    <row r="761" spans="14:14" ht="15.75" customHeight="1" x14ac:dyDescent="0.25">
      <c r="N761" s="56"/>
    </row>
    <row r="762" spans="14:14" ht="15.75" customHeight="1" x14ac:dyDescent="0.25">
      <c r="N762" s="56"/>
    </row>
    <row r="763" spans="14:14" ht="15.75" customHeight="1" x14ac:dyDescent="0.25">
      <c r="N763" s="56"/>
    </row>
    <row r="764" spans="14:14" ht="15.75" customHeight="1" x14ac:dyDescent="0.25">
      <c r="N764" s="56"/>
    </row>
    <row r="765" spans="14:14" ht="15.75" customHeight="1" x14ac:dyDescent="0.25">
      <c r="N765" s="56"/>
    </row>
    <row r="766" spans="14:14" ht="15.75" customHeight="1" x14ac:dyDescent="0.25">
      <c r="N766" s="56"/>
    </row>
    <row r="767" spans="14:14" ht="15.75" customHeight="1" x14ac:dyDescent="0.25">
      <c r="N767" s="56"/>
    </row>
    <row r="768" spans="14:14" ht="15.75" customHeight="1" x14ac:dyDescent="0.25">
      <c r="N768" s="56"/>
    </row>
    <row r="769" spans="14:14" ht="15.75" customHeight="1" x14ac:dyDescent="0.25">
      <c r="N769" s="56"/>
    </row>
    <row r="770" spans="14:14" ht="15.75" customHeight="1" x14ac:dyDescent="0.25">
      <c r="N770" s="56"/>
    </row>
    <row r="771" spans="14:14" ht="15.75" customHeight="1" x14ac:dyDescent="0.25">
      <c r="N771" s="56"/>
    </row>
    <row r="772" spans="14:14" ht="15.75" customHeight="1" x14ac:dyDescent="0.25">
      <c r="N772" s="56"/>
    </row>
    <row r="773" spans="14:14" ht="15.75" customHeight="1" x14ac:dyDescent="0.25">
      <c r="N773" s="56"/>
    </row>
    <row r="774" spans="14:14" ht="15.75" customHeight="1" x14ac:dyDescent="0.25">
      <c r="N774" s="56"/>
    </row>
    <row r="775" spans="14:14" ht="15.75" customHeight="1" x14ac:dyDescent="0.25">
      <c r="N775" s="56"/>
    </row>
    <row r="776" spans="14:14" ht="15.75" customHeight="1" x14ac:dyDescent="0.25">
      <c r="N776" s="56"/>
    </row>
    <row r="777" spans="14:14" ht="15.75" customHeight="1" x14ac:dyDescent="0.25">
      <c r="N777" s="56"/>
    </row>
    <row r="778" spans="14:14" ht="15.75" customHeight="1" x14ac:dyDescent="0.25">
      <c r="N778" s="56"/>
    </row>
    <row r="779" spans="14:14" ht="15.75" customHeight="1" x14ac:dyDescent="0.25">
      <c r="N779" s="56"/>
    </row>
    <row r="780" spans="14:14" ht="15.75" customHeight="1" x14ac:dyDescent="0.25">
      <c r="N780" s="56"/>
    </row>
    <row r="781" spans="14:14" ht="15.75" customHeight="1" x14ac:dyDescent="0.25">
      <c r="N781" s="56"/>
    </row>
    <row r="782" spans="14:14" ht="15.75" customHeight="1" x14ac:dyDescent="0.25">
      <c r="N782" s="56"/>
    </row>
    <row r="783" spans="14:14" ht="15.75" customHeight="1" x14ac:dyDescent="0.25">
      <c r="N783" s="56"/>
    </row>
    <row r="784" spans="14:14" ht="15.75" customHeight="1" x14ac:dyDescent="0.25">
      <c r="N784" s="56"/>
    </row>
    <row r="785" spans="14:14" ht="15.75" customHeight="1" x14ac:dyDescent="0.25">
      <c r="N785" s="56"/>
    </row>
    <row r="786" spans="14:14" ht="15.75" customHeight="1" x14ac:dyDescent="0.25">
      <c r="N786" s="56"/>
    </row>
    <row r="787" spans="14:14" ht="15.75" customHeight="1" x14ac:dyDescent="0.25">
      <c r="N787" s="56"/>
    </row>
    <row r="788" spans="14:14" ht="15.75" customHeight="1" x14ac:dyDescent="0.25">
      <c r="N788" s="56"/>
    </row>
    <row r="789" spans="14:14" ht="15.75" customHeight="1" x14ac:dyDescent="0.25">
      <c r="N789" s="56"/>
    </row>
    <row r="790" spans="14:14" ht="15.75" customHeight="1" x14ac:dyDescent="0.25">
      <c r="N790" s="56"/>
    </row>
    <row r="791" spans="14:14" ht="15.75" customHeight="1" x14ac:dyDescent="0.25">
      <c r="N791" s="56"/>
    </row>
    <row r="792" spans="14:14" ht="15.75" customHeight="1" x14ac:dyDescent="0.25">
      <c r="N792" s="56"/>
    </row>
    <row r="793" spans="14:14" ht="15.75" customHeight="1" x14ac:dyDescent="0.25">
      <c r="N793" s="56"/>
    </row>
    <row r="794" spans="14:14" ht="15.75" customHeight="1" x14ac:dyDescent="0.25">
      <c r="N794" s="56"/>
    </row>
    <row r="795" spans="14:14" ht="15.75" customHeight="1" x14ac:dyDescent="0.25">
      <c r="N795" s="56"/>
    </row>
    <row r="796" spans="14:14" ht="15.75" customHeight="1" x14ac:dyDescent="0.25">
      <c r="N796" s="56"/>
    </row>
    <row r="797" spans="14:14" ht="15.75" customHeight="1" x14ac:dyDescent="0.25">
      <c r="N797" s="56"/>
    </row>
    <row r="798" spans="14:14" ht="15.75" customHeight="1" x14ac:dyDescent="0.25">
      <c r="N798" s="56"/>
    </row>
    <row r="799" spans="14:14" ht="15.75" customHeight="1" x14ac:dyDescent="0.25">
      <c r="N799" s="56"/>
    </row>
    <row r="800" spans="14:14" ht="15.75" customHeight="1" x14ac:dyDescent="0.25">
      <c r="N800" s="56"/>
    </row>
    <row r="801" spans="14:14" ht="15.75" customHeight="1" x14ac:dyDescent="0.25">
      <c r="N801" s="56"/>
    </row>
    <row r="802" spans="14:14" ht="15.75" customHeight="1" x14ac:dyDescent="0.25">
      <c r="N802" s="56"/>
    </row>
    <row r="803" spans="14:14" ht="15.75" customHeight="1" x14ac:dyDescent="0.25">
      <c r="N803" s="56"/>
    </row>
    <row r="804" spans="14:14" ht="15.75" customHeight="1" x14ac:dyDescent="0.25">
      <c r="N804" s="56"/>
    </row>
    <row r="805" spans="14:14" ht="15.75" customHeight="1" x14ac:dyDescent="0.25">
      <c r="N805" s="56"/>
    </row>
    <row r="806" spans="14:14" ht="15.75" customHeight="1" x14ac:dyDescent="0.25">
      <c r="N806" s="56"/>
    </row>
    <row r="807" spans="14:14" ht="15.75" customHeight="1" x14ac:dyDescent="0.25">
      <c r="N807" s="56"/>
    </row>
    <row r="808" spans="14:14" ht="15.75" customHeight="1" x14ac:dyDescent="0.25">
      <c r="N808" s="56"/>
    </row>
    <row r="809" spans="14:14" ht="15.75" customHeight="1" x14ac:dyDescent="0.25">
      <c r="N809" s="56"/>
    </row>
    <row r="810" spans="14:14" ht="15.75" customHeight="1" x14ac:dyDescent="0.25">
      <c r="N810" s="56"/>
    </row>
    <row r="811" spans="14:14" ht="15.75" customHeight="1" x14ac:dyDescent="0.25">
      <c r="N811" s="56"/>
    </row>
    <row r="812" spans="14:14" ht="15.75" customHeight="1" x14ac:dyDescent="0.25">
      <c r="N812" s="56"/>
    </row>
    <row r="813" spans="14:14" ht="15.75" customHeight="1" x14ac:dyDescent="0.25">
      <c r="N813" s="56"/>
    </row>
    <row r="814" spans="14:14" ht="15.75" customHeight="1" x14ac:dyDescent="0.25">
      <c r="N814" s="56"/>
    </row>
    <row r="815" spans="14:14" ht="15.75" customHeight="1" x14ac:dyDescent="0.25">
      <c r="N815" s="56"/>
    </row>
    <row r="816" spans="14:14" ht="15.75" customHeight="1" x14ac:dyDescent="0.25">
      <c r="N816" s="56"/>
    </row>
    <row r="817" spans="14:14" ht="15.75" customHeight="1" x14ac:dyDescent="0.25">
      <c r="N817" s="56"/>
    </row>
    <row r="818" spans="14:14" ht="15.75" customHeight="1" x14ac:dyDescent="0.25">
      <c r="N818" s="56"/>
    </row>
    <row r="819" spans="14:14" ht="15.75" customHeight="1" x14ac:dyDescent="0.25">
      <c r="N819" s="56"/>
    </row>
    <row r="820" spans="14:14" ht="15.75" customHeight="1" x14ac:dyDescent="0.25">
      <c r="N820" s="56"/>
    </row>
    <row r="821" spans="14:14" ht="15.75" customHeight="1" x14ac:dyDescent="0.25">
      <c r="N821" s="56"/>
    </row>
    <row r="822" spans="14:14" ht="15.75" customHeight="1" x14ac:dyDescent="0.25">
      <c r="N822" s="56"/>
    </row>
    <row r="823" spans="14:14" ht="15.75" customHeight="1" x14ac:dyDescent="0.25">
      <c r="N823" s="56"/>
    </row>
    <row r="824" spans="14:14" ht="15.75" customHeight="1" x14ac:dyDescent="0.25">
      <c r="N824" s="56"/>
    </row>
    <row r="825" spans="14:14" ht="15.75" customHeight="1" x14ac:dyDescent="0.25">
      <c r="N825" s="56"/>
    </row>
    <row r="826" spans="14:14" ht="15.75" customHeight="1" x14ac:dyDescent="0.25">
      <c r="N826" s="56"/>
    </row>
    <row r="827" spans="14:14" ht="15.75" customHeight="1" x14ac:dyDescent="0.25">
      <c r="N827" s="56"/>
    </row>
    <row r="828" spans="14:14" ht="15.75" customHeight="1" x14ac:dyDescent="0.25">
      <c r="N828" s="56"/>
    </row>
    <row r="829" spans="14:14" ht="15.75" customHeight="1" x14ac:dyDescent="0.25">
      <c r="N829" s="56"/>
    </row>
    <row r="830" spans="14:14" ht="15.75" customHeight="1" x14ac:dyDescent="0.25">
      <c r="N830" s="56"/>
    </row>
    <row r="831" spans="14:14" ht="15.75" customHeight="1" x14ac:dyDescent="0.25">
      <c r="N831" s="56"/>
    </row>
    <row r="832" spans="14:14" ht="15.75" customHeight="1" x14ac:dyDescent="0.25">
      <c r="N832" s="56"/>
    </row>
    <row r="833" spans="14:14" ht="15.75" customHeight="1" x14ac:dyDescent="0.25">
      <c r="N833" s="56"/>
    </row>
    <row r="834" spans="14:14" ht="15.75" customHeight="1" x14ac:dyDescent="0.25">
      <c r="N834" s="56"/>
    </row>
    <row r="835" spans="14:14" ht="15.75" customHeight="1" x14ac:dyDescent="0.25">
      <c r="N835" s="56"/>
    </row>
    <row r="836" spans="14:14" ht="15.75" customHeight="1" x14ac:dyDescent="0.25">
      <c r="N836" s="56"/>
    </row>
    <row r="837" spans="14:14" ht="15.75" customHeight="1" x14ac:dyDescent="0.25">
      <c r="N837" s="56"/>
    </row>
    <row r="838" spans="14:14" ht="15.75" customHeight="1" x14ac:dyDescent="0.25">
      <c r="N838" s="56"/>
    </row>
    <row r="839" spans="14:14" ht="15.75" customHeight="1" x14ac:dyDescent="0.25">
      <c r="N839" s="56"/>
    </row>
    <row r="840" spans="14:14" ht="15.75" customHeight="1" x14ac:dyDescent="0.25">
      <c r="N840" s="56"/>
    </row>
    <row r="841" spans="14:14" ht="15.75" customHeight="1" x14ac:dyDescent="0.25">
      <c r="N841" s="56"/>
    </row>
    <row r="842" spans="14:14" ht="15.75" customHeight="1" x14ac:dyDescent="0.25">
      <c r="N842" s="56"/>
    </row>
    <row r="843" spans="14:14" ht="15.75" customHeight="1" x14ac:dyDescent="0.25">
      <c r="N843" s="56"/>
    </row>
    <row r="844" spans="14:14" ht="15.75" customHeight="1" x14ac:dyDescent="0.25">
      <c r="N844" s="56"/>
    </row>
    <row r="845" spans="14:14" ht="15.75" customHeight="1" x14ac:dyDescent="0.25">
      <c r="N845" s="56"/>
    </row>
    <row r="846" spans="14:14" ht="15.75" customHeight="1" x14ac:dyDescent="0.25">
      <c r="N846" s="56"/>
    </row>
    <row r="847" spans="14:14" ht="15.75" customHeight="1" x14ac:dyDescent="0.25">
      <c r="N847" s="56"/>
    </row>
    <row r="848" spans="14:14" ht="15.75" customHeight="1" x14ac:dyDescent="0.25">
      <c r="N848" s="56"/>
    </row>
    <row r="849" spans="14:14" ht="15.75" customHeight="1" x14ac:dyDescent="0.25">
      <c r="N849" s="56"/>
    </row>
    <row r="850" spans="14:14" ht="15.75" customHeight="1" x14ac:dyDescent="0.25">
      <c r="N850" s="56"/>
    </row>
    <row r="851" spans="14:14" ht="15.75" customHeight="1" x14ac:dyDescent="0.25">
      <c r="N851" s="56"/>
    </row>
    <row r="852" spans="14:14" ht="15.75" customHeight="1" x14ac:dyDescent="0.25">
      <c r="N852" s="56"/>
    </row>
    <row r="853" spans="14:14" ht="15.75" customHeight="1" x14ac:dyDescent="0.25">
      <c r="N853" s="56"/>
    </row>
    <row r="854" spans="14:14" ht="15.75" customHeight="1" x14ac:dyDescent="0.25">
      <c r="N854" s="56"/>
    </row>
    <row r="855" spans="14:14" ht="15.75" customHeight="1" x14ac:dyDescent="0.25">
      <c r="N855" s="56"/>
    </row>
    <row r="856" spans="14:14" ht="15.75" customHeight="1" x14ac:dyDescent="0.25">
      <c r="N856" s="56"/>
    </row>
    <row r="857" spans="14:14" ht="15.75" customHeight="1" x14ac:dyDescent="0.25">
      <c r="N857" s="56"/>
    </row>
    <row r="858" spans="14:14" ht="15.75" customHeight="1" x14ac:dyDescent="0.25">
      <c r="N858" s="56"/>
    </row>
    <row r="859" spans="14:14" ht="15.75" customHeight="1" x14ac:dyDescent="0.25">
      <c r="N859" s="56"/>
    </row>
    <row r="860" spans="14:14" ht="15.75" customHeight="1" x14ac:dyDescent="0.25">
      <c r="N860" s="56"/>
    </row>
    <row r="861" spans="14:14" ht="15.75" customHeight="1" x14ac:dyDescent="0.25">
      <c r="N861" s="56"/>
    </row>
    <row r="862" spans="14:14" ht="15.75" customHeight="1" x14ac:dyDescent="0.25">
      <c r="N862" s="56"/>
    </row>
    <row r="863" spans="14:14" ht="15.75" customHeight="1" x14ac:dyDescent="0.25">
      <c r="N863" s="56"/>
    </row>
    <row r="864" spans="14:14" ht="15.75" customHeight="1" x14ac:dyDescent="0.25">
      <c r="N864" s="56"/>
    </row>
    <row r="865" spans="14:14" ht="15.75" customHeight="1" x14ac:dyDescent="0.25">
      <c r="N865" s="56"/>
    </row>
    <row r="866" spans="14:14" ht="15.75" customHeight="1" x14ac:dyDescent="0.25">
      <c r="N866" s="56"/>
    </row>
    <row r="867" spans="14:14" ht="15.75" customHeight="1" x14ac:dyDescent="0.25">
      <c r="N867" s="56"/>
    </row>
    <row r="868" spans="14:14" ht="15.75" customHeight="1" x14ac:dyDescent="0.25">
      <c r="N868" s="56"/>
    </row>
    <row r="869" spans="14:14" ht="15.75" customHeight="1" x14ac:dyDescent="0.25">
      <c r="N869" s="56"/>
    </row>
    <row r="870" spans="14:14" ht="15.75" customHeight="1" x14ac:dyDescent="0.25">
      <c r="N870" s="56"/>
    </row>
    <row r="871" spans="14:14" ht="15.75" customHeight="1" x14ac:dyDescent="0.25">
      <c r="N871" s="56"/>
    </row>
    <row r="872" spans="14:14" ht="15.75" customHeight="1" x14ac:dyDescent="0.25">
      <c r="N872" s="56"/>
    </row>
    <row r="873" spans="14:14" ht="15.75" customHeight="1" x14ac:dyDescent="0.25">
      <c r="N873" s="56"/>
    </row>
    <row r="874" spans="14:14" ht="15.75" customHeight="1" x14ac:dyDescent="0.25">
      <c r="N874" s="56"/>
    </row>
    <row r="875" spans="14:14" ht="15.75" customHeight="1" x14ac:dyDescent="0.25">
      <c r="N875" s="56"/>
    </row>
    <row r="876" spans="14:14" ht="15.75" customHeight="1" x14ac:dyDescent="0.25">
      <c r="N876" s="56"/>
    </row>
    <row r="877" spans="14:14" ht="15.75" customHeight="1" x14ac:dyDescent="0.25">
      <c r="N877" s="56"/>
    </row>
    <row r="878" spans="14:14" ht="15.75" customHeight="1" x14ac:dyDescent="0.25">
      <c r="N878" s="56"/>
    </row>
    <row r="879" spans="14:14" ht="15.75" customHeight="1" x14ac:dyDescent="0.25">
      <c r="N879" s="56"/>
    </row>
    <row r="880" spans="14:14" ht="15.75" customHeight="1" x14ac:dyDescent="0.25">
      <c r="N880" s="56"/>
    </row>
    <row r="881" spans="14:14" ht="15.75" customHeight="1" x14ac:dyDescent="0.25">
      <c r="N881" s="56"/>
    </row>
    <row r="882" spans="14:14" ht="15.75" customHeight="1" x14ac:dyDescent="0.25">
      <c r="N882" s="56"/>
    </row>
    <row r="883" spans="14:14" ht="15.75" customHeight="1" x14ac:dyDescent="0.25">
      <c r="N883" s="56"/>
    </row>
    <row r="884" spans="14:14" ht="15.75" customHeight="1" x14ac:dyDescent="0.25">
      <c r="N884" s="56"/>
    </row>
    <row r="885" spans="14:14" ht="15.75" customHeight="1" x14ac:dyDescent="0.25">
      <c r="N885" s="56"/>
    </row>
    <row r="886" spans="14:14" ht="15.75" customHeight="1" x14ac:dyDescent="0.25">
      <c r="N886" s="56"/>
    </row>
    <row r="887" spans="14:14" ht="15.75" customHeight="1" x14ac:dyDescent="0.25">
      <c r="N887" s="56"/>
    </row>
    <row r="888" spans="14:14" ht="15.75" customHeight="1" x14ac:dyDescent="0.25">
      <c r="N888" s="56"/>
    </row>
    <row r="889" spans="14:14" ht="15.75" customHeight="1" x14ac:dyDescent="0.25">
      <c r="N889" s="56"/>
    </row>
    <row r="890" spans="14:14" ht="15.75" customHeight="1" x14ac:dyDescent="0.25">
      <c r="N890" s="56"/>
    </row>
    <row r="891" spans="14:14" ht="15.75" customHeight="1" x14ac:dyDescent="0.25">
      <c r="N891" s="56"/>
    </row>
    <row r="892" spans="14:14" ht="15.75" customHeight="1" x14ac:dyDescent="0.25">
      <c r="N892" s="56"/>
    </row>
    <row r="893" spans="14:14" ht="15.75" customHeight="1" x14ac:dyDescent="0.25">
      <c r="N893" s="56"/>
    </row>
    <row r="894" spans="14:14" ht="15.75" customHeight="1" x14ac:dyDescent="0.25">
      <c r="N894" s="56"/>
    </row>
    <row r="895" spans="14:14" ht="15.75" customHeight="1" x14ac:dyDescent="0.25">
      <c r="N895" s="56"/>
    </row>
    <row r="896" spans="14:14" ht="15.75" customHeight="1" x14ac:dyDescent="0.25">
      <c r="N896" s="56"/>
    </row>
    <row r="897" spans="14:14" ht="15.75" customHeight="1" x14ac:dyDescent="0.25">
      <c r="N897" s="56"/>
    </row>
    <row r="898" spans="14:14" ht="15.75" customHeight="1" x14ac:dyDescent="0.25">
      <c r="N898" s="56"/>
    </row>
    <row r="899" spans="14:14" ht="15.75" customHeight="1" x14ac:dyDescent="0.25">
      <c r="N899" s="56"/>
    </row>
    <row r="900" spans="14:14" ht="15.75" customHeight="1" x14ac:dyDescent="0.25">
      <c r="N900" s="56"/>
    </row>
    <row r="901" spans="14:14" ht="15.75" customHeight="1" x14ac:dyDescent="0.25">
      <c r="N901" s="56"/>
    </row>
    <row r="902" spans="14:14" ht="15.75" customHeight="1" x14ac:dyDescent="0.25">
      <c r="N902" s="56"/>
    </row>
    <row r="903" spans="14:14" ht="15.75" customHeight="1" x14ac:dyDescent="0.25">
      <c r="N903" s="56"/>
    </row>
    <row r="904" spans="14:14" ht="15.75" customHeight="1" x14ac:dyDescent="0.25">
      <c r="N904" s="56"/>
    </row>
    <row r="905" spans="14:14" ht="15.75" customHeight="1" x14ac:dyDescent="0.25">
      <c r="N905" s="56"/>
    </row>
    <row r="906" spans="14:14" ht="15.75" customHeight="1" x14ac:dyDescent="0.25">
      <c r="N906" s="56"/>
    </row>
    <row r="907" spans="14:14" ht="15.75" customHeight="1" x14ac:dyDescent="0.25">
      <c r="N907" s="56"/>
    </row>
    <row r="908" spans="14:14" ht="15.75" customHeight="1" x14ac:dyDescent="0.25">
      <c r="N908" s="56"/>
    </row>
    <row r="909" spans="14:14" ht="15.75" customHeight="1" x14ac:dyDescent="0.25">
      <c r="N909" s="56"/>
    </row>
    <row r="910" spans="14:14" ht="15.75" customHeight="1" x14ac:dyDescent="0.25">
      <c r="N910" s="56"/>
    </row>
    <row r="911" spans="14:14" ht="15.75" customHeight="1" x14ac:dyDescent="0.25">
      <c r="N911" s="56"/>
    </row>
    <row r="912" spans="14:14" ht="15.75" customHeight="1" x14ac:dyDescent="0.25">
      <c r="N912" s="56"/>
    </row>
    <row r="913" spans="14:14" ht="15.75" customHeight="1" x14ac:dyDescent="0.25">
      <c r="N913" s="56"/>
    </row>
    <row r="914" spans="14:14" ht="15.75" customHeight="1" x14ac:dyDescent="0.25">
      <c r="N914" s="56"/>
    </row>
    <row r="915" spans="14:14" ht="15.75" customHeight="1" x14ac:dyDescent="0.25">
      <c r="N915" s="56"/>
    </row>
    <row r="916" spans="14:14" ht="15.75" customHeight="1" x14ac:dyDescent="0.25">
      <c r="N916" s="56"/>
    </row>
    <row r="917" spans="14:14" ht="15.75" customHeight="1" x14ac:dyDescent="0.25">
      <c r="N917" s="56"/>
    </row>
    <row r="918" spans="14:14" ht="15.75" customHeight="1" x14ac:dyDescent="0.25">
      <c r="N918" s="56"/>
    </row>
    <row r="919" spans="14:14" ht="15.75" customHeight="1" x14ac:dyDescent="0.25">
      <c r="N919" s="56"/>
    </row>
    <row r="920" spans="14:14" ht="15.75" customHeight="1" x14ac:dyDescent="0.25">
      <c r="N920" s="56"/>
    </row>
    <row r="921" spans="14:14" ht="15.75" customHeight="1" x14ac:dyDescent="0.25">
      <c r="N921" s="56"/>
    </row>
    <row r="922" spans="14:14" ht="15.75" customHeight="1" x14ac:dyDescent="0.25">
      <c r="N922" s="56"/>
    </row>
    <row r="923" spans="14:14" ht="15.75" customHeight="1" x14ac:dyDescent="0.25">
      <c r="N923" s="56"/>
    </row>
    <row r="924" spans="14:14" ht="15.75" customHeight="1" x14ac:dyDescent="0.25">
      <c r="N924" s="56"/>
    </row>
    <row r="925" spans="14:14" ht="15.75" customHeight="1" x14ac:dyDescent="0.25">
      <c r="N925" s="56"/>
    </row>
    <row r="926" spans="14:14" ht="15.75" customHeight="1" x14ac:dyDescent="0.25">
      <c r="N926" s="56"/>
    </row>
    <row r="927" spans="14:14" ht="15.75" customHeight="1" x14ac:dyDescent="0.25">
      <c r="N927" s="56"/>
    </row>
    <row r="928" spans="14:14" ht="15.75" customHeight="1" x14ac:dyDescent="0.25">
      <c r="N928" s="56"/>
    </row>
    <row r="929" spans="14:14" ht="15.75" customHeight="1" x14ac:dyDescent="0.25">
      <c r="N929" s="56"/>
    </row>
    <row r="930" spans="14:14" ht="15.75" customHeight="1" x14ac:dyDescent="0.25">
      <c r="N930" s="56"/>
    </row>
    <row r="931" spans="14:14" ht="15.75" customHeight="1" x14ac:dyDescent="0.25">
      <c r="N931" s="56"/>
    </row>
    <row r="932" spans="14:14" ht="15.75" customHeight="1" x14ac:dyDescent="0.25">
      <c r="N932" s="56"/>
    </row>
    <row r="933" spans="14:14" ht="15.75" customHeight="1" x14ac:dyDescent="0.25">
      <c r="N933" s="56"/>
    </row>
    <row r="934" spans="14:14" ht="15.75" customHeight="1" x14ac:dyDescent="0.25">
      <c r="N934" s="56"/>
    </row>
    <row r="935" spans="14:14" ht="15.75" customHeight="1" x14ac:dyDescent="0.25">
      <c r="N935" s="56"/>
    </row>
    <row r="936" spans="14:14" ht="15.75" customHeight="1" x14ac:dyDescent="0.25">
      <c r="N936" s="56"/>
    </row>
    <row r="937" spans="14:14" ht="15.75" customHeight="1" x14ac:dyDescent="0.25">
      <c r="N937" s="56"/>
    </row>
    <row r="938" spans="14:14" ht="15.75" customHeight="1" x14ac:dyDescent="0.25">
      <c r="N938" s="56"/>
    </row>
    <row r="939" spans="14:14" ht="15.75" customHeight="1" x14ac:dyDescent="0.25">
      <c r="N939" s="56"/>
    </row>
    <row r="940" spans="14:14" ht="15.75" customHeight="1" x14ac:dyDescent="0.25">
      <c r="N940" s="56"/>
    </row>
    <row r="941" spans="14:14" ht="15.75" customHeight="1" x14ac:dyDescent="0.25">
      <c r="N941" s="56"/>
    </row>
    <row r="942" spans="14:14" ht="15.75" customHeight="1" x14ac:dyDescent="0.25">
      <c r="N942" s="56"/>
    </row>
    <row r="943" spans="14:14" ht="15.75" customHeight="1" x14ac:dyDescent="0.25">
      <c r="N943" s="56"/>
    </row>
    <row r="944" spans="14:14" ht="15.75" customHeight="1" x14ac:dyDescent="0.25">
      <c r="N944" s="56"/>
    </row>
    <row r="945" spans="14:14" ht="15.75" customHeight="1" x14ac:dyDescent="0.25">
      <c r="N945" s="56"/>
    </row>
    <row r="946" spans="14:14" ht="15.75" customHeight="1" x14ac:dyDescent="0.25">
      <c r="N946" s="56"/>
    </row>
    <row r="947" spans="14:14" ht="15.75" customHeight="1" x14ac:dyDescent="0.25">
      <c r="N947" s="56"/>
    </row>
    <row r="948" spans="14:14" ht="15.75" customHeight="1" x14ac:dyDescent="0.25">
      <c r="N948" s="56"/>
    </row>
    <row r="949" spans="14:14" ht="15.75" customHeight="1" x14ac:dyDescent="0.25">
      <c r="N949" s="56"/>
    </row>
    <row r="950" spans="14:14" ht="15.75" customHeight="1" x14ac:dyDescent="0.25">
      <c r="N950" s="56"/>
    </row>
    <row r="951" spans="14:14" ht="15.75" customHeight="1" x14ac:dyDescent="0.25">
      <c r="N951" s="56"/>
    </row>
    <row r="952" spans="14:14" ht="15.75" customHeight="1" x14ac:dyDescent="0.25">
      <c r="N952" s="56"/>
    </row>
    <row r="953" spans="14:14" ht="15.75" customHeight="1" x14ac:dyDescent="0.25">
      <c r="N953" s="56"/>
    </row>
    <row r="954" spans="14:14" ht="15.75" customHeight="1" x14ac:dyDescent="0.25">
      <c r="N954" s="56"/>
    </row>
    <row r="955" spans="14:14" ht="15.75" customHeight="1" x14ac:dyDescent="0.25">
      <c r="N955" s="56"/>
    </row>
    <row r="956" spans="14:14" ht="15.75" customHeight="1" x14ac:dyDescent="0.25">
      <c r="N956" s="56"/>
    </row>
    <row r="957" spans="14:14" ht="15.75" customHeight="1" x14ac:dyDescent="0.25">
      <c r="N957" s="56"/>
    </row>
    <row r="958" spans="14:14" ht="15.75" customHeight="1" x14ac:dyDescent="0.25">
      <c r="N958" s="56"/>
    </row>
    <row r="959" spans="14:14" ht="15.75" customHeight="1" x14ac:dyDescent="0.25">
      <c r="N959" s="56"/>
    </row>
    <row r="960" spans="14:14" ht="15.75" customHeight="1" x14ac:dyDescent="0.25">
      <c r="N960" s="56"/>
    </row>
    <row r="961" spans="14:14" ht="15.75" customHeight="1" x14ac:dyDescent="0.25">
      <c r="N961" s="56"/>
    </row>
    <row r="962" spans="14:14" ht="15.75" customHeight="1" x14ac:dyDescent="0.25">
      <c r="N962" s="56"/>
    </row>
    <row r="963" spans="14:14" ht="15.75" customHeight="1" x14ac:dyDescent="0.25">
      <c r="N963" s="56"/>
    </row>
    <row r="964" spans="14:14" ht="15.75" customHeight="1" x14ac:dyDescent="0.25">
      <c r="N964" s="56"/>
    </row>
    <row r="965" spans="14:14" ht="15.75" customHeight="1" x14ac:dyDescent="0.25">
      <c r="N965" s="56"/>
    </row>
    <row r="966" spans="14:14" ht="15.75" customHeight="1" x14ac:dyDescent="0.25">
      <c r="N966" s="56"/>
    </row>
    <row r="967" spans="14:14" ht="15.75" customHeight="1" x14ac:dyDescent="0.25">
      <c r="N967" s="56"/>
    </row>
    <row r="968" spans="14:14" ht="15.75" customHeight="1" x14ac:dyDescent="0.25">
      <c r="N968" s="56"/>
    </row>
    <row r="969" spans="14:14" ht="15.75" customHeight="1" x14ac:dyDescent="0.25">
      <c r="N969" s="56"/>
    </row>
    <row r="970" spans="14:14" ht="15.75" customHeight="1" x14ac:dyDescent="0.25">
      <c r="N970" s="56"/>
    </row>
    <row r="971" spans="14:14" ht="15.75" customHeight="1" x14ac:dyDescent="0.25">
      <c r="N971" s="56"/>
    </row>
    <row r="972" spans="14:14" ht="15.75" customHeight="1" x14ac:dyDescent="0.25">
      <c r="N972" s="56"/>
    </row>
    <row r="973" spans="14:14" ht="15.75" customHeight="1" x14ac:dyDescent="0.25">
      <c r="N973" s="56"/>
    </row>
    <row r="974" spans="14:14" ht="15.75" customHeight="1" x14ac:dyDescent="0.25">
      <c r="N974" s="56"/>
    </row>
    <row r="975" spans="14:14" ht="15.75" customHeight="1" x14ac:dyDescent="0.25">
      <c r="N975" s="56"/>
    </row>
    <row r="976" spans="14:14" ht="15.75" customHeight="1" x14ac:dyDescent="0.25">
      <c r="N976" s="56"/>
    </row>
    <row r="977" spans="14:14" ht="15.75" customHeight="1" x14ac:dyDescent="0.25">
      <c r="N977" s="56"/>
    </row>
    <row r="978" spans="14:14" ht="15.75" customHeight="1" x14ac:dyDescent="0.25">
      <c r="N978" s="56"/>
    </row>
    <row r="979" spans="14:14" ht="15.75" customHeight="1" x14ac:dyDescent="0.25">
      <c r="N979" s="56"/>
    </row>
    <row r="980" spans="14:14" ht="15.75" customHeight="1" x14ac:dyDescent="0.25">
      <c r="N980" s="56"/>
    </row>
    <row r="981" spans="14:14" ht="15.75" customHeight="1" x14ac:dyDescent="0.25">
      <c r="N981" s="56"/>
    </row>
    <row r="982" spans="14:14" ht="15.75" customHeight="1" x14ac:dyDescent="0.25">
      <c r="N982" s="56"/>
    </row>
    <row r="983" spans="14:14" ht="15.75" customHeight="1" x14ac:dyDescent="0.25">
      <c r="N983" s="56"/>
    </row>
    <row r="984" spans="14:14" ht="15.75" customHeight="1" x14ac:dyDescent="0.25">
      <c r="N984" s="56"/>
    </row>
    <row r="985" spans="14:14" ht="15.75" customHeight="1" x14ac:dyDescent="0.25">
      <c r="N985" s="56"/>
    </row>
    <row r="986" spans="14:14" ht="15.75" customHeight="1" x14ac:dyDescent="0.25">
      <c r="N986" s="56"/>
    </row>
    <row r="987" spans="14:14" ht="15.75" customHeight="1" x14ac:dyDescent="0.25">
      <c r="N987" s="56"/>
    </row>
    <row r="988" spans="14:14" ht="15.75" customHeight="1" x14ac:dyDescent="0.25">
      <c r="N988" s="56"/>
    </row>
    <row r="989" spans="14:14" ht="15.75" customHeight="1" x14ac:dyDescent="0.25">
      <c r="N989" s="56"/>
    </row>
    <row r="990" spans="14:14" ht="15.75" customHeight="1" x14ac:dyDescent="0.25">
      <c r="N990" s="56"/>
    </row>
    <row r="991" spans="14:14" ht="15.75" customHeight="1" x14ac:dyDescent="0.25">
      <c r="N991" s="56"/>
    </row>
    <row r="992" spans="14:14" ht="15.75" customHeight="1" x14ac:dyDescent="0.25">
      <c r="N992" s="56"/>
    </row>
    <row r="993" spans="14:14" ht="15.75" customHeight="1" x14ac:dyDescent="0.25">
      <c r="N993" s="56"/>
    </row>
    <row r="994" spans="14:14" ht="15.75" customHeight="1" x14ac:dyDescent="0.25">
      <c r="N994" s="56"/>
    </row>
    <row r="995" spans="14:14" ht="15.75" customHeight="1" x14ac:dyDescent="0.25">
      <c r="N995" s="56"/>
    </row>
    <row r="996" spans="14:14" ht="15.75" customHeight="1" x14ac:dyDescent="0.25">
      <c r="N996" s="56"/>
    </row>
    <row r="997" spans="14:14" ht="15.75" customHeight="1" x14ac:dyDescent="0.25">
      <c r="N997" s="56"/>
    </row>
    <row r="998" spans="14:14" ht="15.75" customHeight="1" x14ac:dyDescent="0.25">
      <c r="N998" s="56"/>
    </row>
    <row r="999" spans="14:14" ht="15.75" customHeight="1" x14ac:dyDescent="0.25">
      <c r="N999" s="56"/>
    </row>
    <row r="1000" spans="14:14" ht="15.75" customHeight="1" x14ac:dyDescent="0.25">
      <c r="N1000" s="56"/>
    </row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outlinePr summaryBelow="0" summaryRight="0"/>
  </sheetPr>
  <dimension ref="A1:Z828"/>
  <sheetViews>
    <sheetView workbookViewId="0">
      <selection activeCell="F27" sqref="F27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style="97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1" width="8.42578125" style="97" customWidth="1"/>
    <col min="12" max="26" width="8.42578125" customWidth="1"/>
  </cols>
  <sheetData>
    <row r="1" spans="1:13" ht="14.25" customHeight="1" x14ac:dyDescent="0.3">
      <c r="A1" s="30" t="s">
        <v>645</v>
      </c>
      <c r="B1" s="31" t="s">
        <v>646</v>
      </c>
      <c r="C1" s="32" t="s">
        <v>647</v>
      </c>
      <c r="D1" s="30" t="s">
        <v>648</v>
      </c>
      <c r="E1" s="101" t="s">
        <v>649</v>
      </c>
      <c r="F1" s="30" t="s">
        <v>1</v>
      </c>
      <c r="G1" s="30" t="s">
        <v>3</v>
      </c>
      <c r="H1" s="30" t="s">
        <v>650</v>
      </c>
      <c r="I1" s="30" t="s">
        <v>2</v>
      </c>
      <c r="J1" s="30" t="s">
        <v>5</v>
      </c>
      <c r="K1" s="101" t="s">
        <v>651</v>
      </c>
      <c r="L1" s="30" t="s">
        <v>652</v>
      </c>
    </row>
    <row r="2" spans="1:13" ht="14.25" customHeight="1" x14ac:dyDescent="0.3">
      <c r="A2" s="112" t="s">
        <v>645</v>
      </c>
      <c r="B2" s="33">
        <v>5</v>
      </c>
      <c r="C2" s="33">
        <v>18.87</v>
      </c>
      <c r="D2" s="33">
        <v>3</v>
      </c>
      <c r="E2" s="49">
        <v>1532</v>
      </c>
      <c r="F2" s="10" t="str">
        <f>+VLOOKUP(E2,Participants!$A$1:$F$798,2,FALSE)</f>
        <v>Jack Croft</v>
      </c>
      <c r="G2" s="10" t="str">
        <f>+VLOOKUP(E2,Participants!$A$1:$F$798,4,FALSE)</f>
        <v>SKS</v>
      </c>
      <c r="H2" s="10" t="str">
        <f>+VLOOKUP(E2,Participants!$A$1:$F$798,5,FALSE)</f>
        <v>M</v>
      </c>
      <c r="I2" s="10">
        <f>+VLOOKUP(E2,Participants!$A$1:$F$798,3,FALSE)</f>
        <v>8</v>
      </c>
      <c r="J2" s="10" t="str">
        <f>+VLOOKUP(E2,Participants!$A$1:$G$798,7,FALSE)</f>
        <v>VARSITY BOYS</v>
      </c>
      <c r="K2" s="49">
        <v>1</v>
      </c>
      <c r="L2" s="10">
        <v>10</v>
      </c>
    </row>
    <row r="3" spans="1:13" ht="14.25" customHeight="1" x14ac:dyDescent="0.3">
      <c r="A3" s="112" t="s">
        <v>645</v>
      </c>
      <c r="B3" s="33">
        <v>5</v>
      </c>
      <c r="C3" s="33">
        <v>19.14</v>
      </c>
      <c r="D3" s="33">
        <v>1</v>
      </c>
      <c r="E3" s="49">
        <v>1534</v>
      </c>
      <c r="F3" s="10" t="str">
        <f>+VLOOKUP(E3,Participants!$A$1:$F$798,2,FALSE)</f>
        <v>Shaun Guyton jr</v>
      </c>
      <c r="G3" s="10" t="str">
        <f>+VLOOKUP(E3,Participants!$A$1:$F$798,4,FALSE)</f>
        <v>SKS</v>
      </c>
      <c r="H3" s="10" t="str">
        <f>+VLOOKUP(E3,Participants!$A$1:$F$798,5,FALSE)</f>
        <v>M</v>
      </c>
      <c r="I3" s="10">
        <f>+VLOOKUP(E3,Participants!$A$1:$F$798,3,FALSE)</f>
        <v>8</v>
      </c>
      <c r="J3" s="10" t="str">
        <f>+VLOOKUP(E3,Participants!$A$1:$G$798,7,FALSE)</f>
        <v>VARSITY BOYS</v>
      </c>
      <c r="K3" s="49">
        <v>2</v>
      </c>
      <c r="L3" s="10">
        <v>8</v>
      </c>
    </row>
    <row r="4" spans="1:13" ht="14.25" customHeight="1" x14ac:dyDescent="0.3">
      <c r="A4" s="112" t="s">
        <v>645</v>
      </c>
      <c r="B4" s="33">
        <v>5</v>
      </c>
      <c r="C4" s="33">
        <v>20.52</v>
      </c>
      <c r="D4" s="33">
        <v>5</v>
      </c>
      <c r="E4" s="49">
        <v>803</v>
      </c>
      <c r="F4" s="10" t="str">
        <f>+VLOOKUP(E4,Participants!$A$1:$F$798,2,FALSE)</f>
        <v>Ryan ODonnell</v>
      </c>
      <c r="G4" s="10" t="str">
        <f>+VLOOKUP(E4,Participants!$A$1:$F$798,4,FALSE)</f>
        <v>DMA</v>
      </c>
      <c r="H4" s="10" t="str">
        <f>+VLOOKUP(E4,Participants!$A$1:$F$798,5,FALSE)</f>
        <v>M</v>
      </c>
      <c r="I4" s="10">
        <f>+VLOOKUP(E4,Participants!$A$1:$F$798,3,FALSE)</f>
        <v>8</v>
      </c>
      <c r="J4" s="10" t="str">
        <f>+VLOOKUP(E4,Participants!$A$1:$G$798,7,FALSE)</f>
        <v>VARSITY BOYS</v>
      </c>
      <c r="K4" s="49">
        <v>3</v>
      </c>
      <c r="L4" s="10">
        <v>6</v>
      </c>
    </row>
    <row r="5" spans="1:13" ht="14.25" customHeight="1" x14ac:dyDescent="0.3">
      <c r="A5" s="112"/>
      <c r="B5" s="33"/>
      <c r="C5" s="33"/>
      <c r="D5" s="33"/>
      <c r="E5" s="49"/>
      <c r="F5" s="10"/>
      <c r="G5" s="10"/>
      <c r="H5" s="10"/>
      <c r="I5" s="10"/>
      <c r="J5" s="10"/>
      <c r="K5" s="49"/>
      <c r="L5" s="10"/>
    </row>
    <row r="6" spans="1:13" ht="14.25" customHeight="1" x14ac:dyDescent="0.3">
      <c r="A6" s="112" t="s">
        <v>645</v>
      </c>
      <c r="B6" s="33">
        <v>1</v>
      </c>
      <c r="C6" s="33">
        <v>20.41</v>
      </c>
      <c r="D6" s="33">
        <v>3</v>
      </c>
      <c r="E6" s="49">
        <v>1546</v>
      </c>
      <c r="F6" s="10" t="str">
        <f>+VLOOKUP(E6,Participants!$A$1:$F$798,2,FALSE)</f>
        <v>Jovie Jochum</v>
      </c>
      <c r="G6" s="10" t="str">
        <f>+VLOOKUP(E6,Participants!$A$1:$F$798,4,FALSE)</f>
        <v>SKS</v>
      </c>
      <c r="H6" s="10" t="str">
        <f>+VLOOKUP(E6,Participants!$A$1:$F$798,5,FALSE)</f>
        <v>F</v>
      </c>
      <c r="I6" s="10">
        <f>+VLOOKUP(E6,Participants!$A$1:$F$798,3,FALSE)</f>
        <v>7</v>
      </c>
      <c r="J6" s="10" t="str">
        <f>+VLOOKUP(E6,Participants!$A$1:$G$798,7,FALSE)</f>
        <v>VARSITY GIRLS</v>
      </c>
      <c r="K6" s="49">
        <v>1</v>
      </c>
      <c r="L6" s="10">
        <v>10</v>
      </c>
    </row>
    <row r="7" spans="1:13" ht="14.25" customHeight="1" x14ac:dyDescent="0.3">
      <c r="A7" s="112" t="s">
        <v>645</v>
      </c>
      <c r="B7" s="33">
        <v>2</v>
      </c>
      <c r="C7" s="33">
        <v>20.55</v>
      </c>
      <c r="D7" s="33">
        <v>1</v>
      </c>
      <c r="E7" s="49">
        <v>406</v>
      </c>
      <c r="F7" s="10" t="str">
        <f>+VLOOKUP(E7,Participants!$A$1:$F$798,2,FALSE)</f>
        <v>Jacqui Whitsel</v>
      </c>
      <c r="G7" s="10" t="str">
        <f>+VLOOKUP(E7,Participants!$A$1:$F$798,4,FALSE)</f>
        <v>AAP</v>
      </c>
      <c r="H7" s="10" t="str">
        <f>+VLOOKUP(E7,Participants!$A$1:$F$798,5,FALSE)</f>
        <v>F</v>
      </c>
      <c r="I7" s="10">
        <f>+VLOOKUP(E7,Participants!$A$1:$F$798,3,FALSE)</f>
        <v>8</v>
      </c>
      <c r="J7" s="10" t="str">
        <f>+VLOOKUP(E7,Participants!$A$1:$G$798,7,FALSE)</f>
        <v>VARSITY GIRLS</v>
      </c>
      <c r="K7" s="49">
        <v>2</v>
      </c>
      <c r="L7" s="10">
        <v>8</v>
      </c>
    </row>
    <row r="8" spans="1:13" ht="14.25" customHeight="1" x14ac:dyDescent="0.3">
      <c r="A8" s="112" t="s">
        <v>645</v>
      </c>
      <c r="B8" s="33">
        <v>3</v>
      </c>
      <c r="C8" s="33">
        <v>20.65</v>
      </c>
      <c r="D8" s="33">
        <v>1</v>
      </c>
      <c r="E8" s="49">
        <v>400</v>
      </c>
      <c r="F8" s="10" t="str">
        <f>+VLOOKUP(E8,Participants!$A$1:$F$798,2,FALSE)</f>
        <v>Teresa Ravotti</v>
      </c>
      <c r="G8" s="10" t="str">
        <f>+VLOOKUP(E8,Participants!$A$1:$F$798,4,FALSE)</f>
        <v>AAP</v>
      </c>
      <c r="H8" s="10" t="str">
        <f>+VLOOKUP(E8,Participants!$A$1:$F$798,5,FALSE)</f>
        <v>F</v>
      </c>
      <c r="I8" s="10">
        <f>+VLOOKUP(E8,Participants!$A$1:$F$798,3,FALSE)</f>
        <v>8</v>
      </c>
      <c r="J8" s="10" t="str">
        <f>+VLOOKUP(E8,Participants!$A$1:$G$798,7,FALSE)</f>
        <v>VARSITY GIRLS</v>
      </c>
      <c r="K8" s="49">
        <v>3</v>
      </c>
      <c r="L8" s="10">
        <v>6</v>
      </c>
    </row>
    <row r="9" spans="1:13" ht="14.25" customHeight="1" x14ac:dyDescent="0.3">
      <c r="A9" s="112" t="s">
        <v>645</v>
      </c>
      <c r="B9" s="33">
        <v>3</v>
      </c>
      <c r="C9" s="33">
        <v>20.68</v>
      </c>
      <c r="D9" s="33">
        <v>3</v>
      </c>
      <c r="E9" s="49">
        <v>1553</v>
      </c>
      <c r="F9" s="10" t="str">
        <f>+VLOOKUP(E9,Participants!$A$1:$F$798,2,FALSE)</f>
        <v>Maddy Racette</v>
      </c>
      <c r="G9" s="10" t="str">
        <f>+VLOOKUP(E9,Participants!$A$1:$F$798,4,FALSE)</f>
        <v>SKS</v>
      </c>
      <c r="H9" s="10" t="str">
        <f>+VLOOKUP(E9,Participants!$A$1:$F$798,5,FALSE)</f>
        <v>F</v>
      </c>
      <c r="I9" s="10">
        <f>+VLOOKUP(E9,Participants!$A$1:$F$798,3,FALSE)</f>
        <v>7</v>
      </c>
      <c r="J9" s="10" t="str">
        <f>+VLOOKUP(E9,Participants!$A$1:$G$798,7,FALSE)</f>
        <v>VARSITY GIRLS</v>
      </c>
      <c r="K9" s="49">
        <v>4</v>
      </c>
      <c r="L9" s="10">
        <v>5</v>
      </c>
    </row>
    <row r="10" spans="1:13" ht="14.25" customHeight="1" x14ac:dyDescent="0.3">
      <c r="A10" s="112" t="s">
        <v>645</v>
      </c>
      <c r="B10" s="33">
        <v>4</v>
      </c>
      <c r="C10" s="33">
        <v>21.56</v>
      </c>
      <c r="D10" s="33">
        <v>1</v>
      </c>
      <c r="E10" s="49">
        <v>1563</v>
      </c>
      <c r="F10" s="10" t="str">
        <f>+VLOOKUP(E10,Participants!$A$1:$F$798,2,FALSE)</f>
        <v>Alaina Howes</v>
      </c>
      <c r="G10" s="10" t="str">
        <f>+VLOOKUP(E10,Participants!$A$1:$F$798,4,FALSE)</f>
        <v>SKS</v>
      </c>
      <c r="H10" s="10" t="str">
        <f>+VLOOKUP(E10,Participants!$A$1:$F$798,5,FALSE)</f>
        <v>F</v>
      </c>
      <c r="I10" s="10">
        <f>+VLOOKUP(E10,Participants!$A$1:$F$798,3,FALSE)</f>
        <v>8</v>
      </c>
      <c r="J10" s="10" t="str">
        <f>+VLOOKUP(E10,Participants!$A$1:$G$798,7,FALSE)</f>
        <v>VARSITY GIRLS</v>
      </c>
      <c r="K10" s="49">
        <v>5</v>
      </c>
      <c r="L10" s="10">
        <v>4</v>
      </c>
    </row>
    <row r="11" spans="1:13" ht="14.25" customHeight="1" x14ac:dyDescent="0.3">
      <c r="A11" s="112" t="s">
        <v>645</v>
      </c>
      <c r="B11" s="33">
        <v>1</v>
      </c>
      <c r="C11" s="33">
        <v>21.81</v>
      </c>
      <c r="D11" s="33">
        <v>1</v>
      </c>
      <c r="E11" s="49" t="s">
        <v>967</v>
      </c>
      <c r="F11" s="10" t="s">
        <v>880</v>
      </c>
      <c r="G11" s="10" t="e">
        <f>+VLOOKUP(E11,Participants!$A$1:$F$798,4,FALSE)</f>
        <v>#N/A</v>
      </c>
      <c r="H11" s="10" t="e">
        <f>+VLOOKUP(E11,Participants!$A$1:$F$798,5,FALSE)</f>
        <v>#N/A</v>
      </c>
      <c r="I11" s="10" t="e">
        <f>+VLOOKUP(E11,Participants!$A$1:$F$798,3,FALSE)</f>
        <v>#N/A</v>
      </c>
      <c r="J11" s="10" t="s">
        <v>881</v>
      </c>
      <c r="K11" s="49">
        <v>6</v>
      </c>
      <c r="L11" s="10">
        <v>3</v>
      </c>
      <c r="M11" t="s">
        <v>882</v>
      </c>
    </row>
    <row r="12" spans="1:13" ht="14.25" customHeight="1" x14ac:dyDescent="0.3">
      <c r="A12" s="112" t="s">
        <v>645</v>
      </c>
      <c r="B12" s="33">
        <v>2</v>
      </c>
      <c r="C12" s="33">
        <v>21.82</v>
      </c>
      <c r="D12" s="33">
        <v>3</v>
      </c>
      <c r="E12" s="49">
        <v>1556</v>
      </c>
      <c r="F12" s="10" t="str">
        <f>+VLOOKUP(E12,Participants!$A$1:$F$798,2,FALSE)</f>
        <v>Stella Suisham</v>
      </c>
      <c r="G12" s="10" t="str">
        <f>+VLOOKUP(E12,Participants!$A$1:$F$798,4,FALSE)</f>
        <v>SKS</v>
      </c>
      <c r="H12" s="10" t="str">
        <f>+VLOOKUP(E12,Participants!$A$1:$F$798,5,FALSE)</f>
        <v>F</v>
      </c>
      <c r="I12" s="10">
        <f>+VLOOKUP(E12,Participants!$A$1:$F$798,3,FALSE)</f>
        <v>7</v>
      </c>
      <c r="J12" s="10" t="str">
        <f>+VLOOKUP(E12,Participants!$A$1:$G$798,7,FALSE)</f>
        <v>VARSITY GIRLS</v>
      </c>
      <c r="K12" s="49">
        <v>7</v>
      </c>
      <c r="L12" s="10">
        <v>2</v>
      </c>
    </row>
    <row r="13" spans="1:13" ht="14.25" customHeight="1" x14ac:dyDescent="0.3">
      <c r="A13" s="112" t="s">
        <v>645</v>
      </c>
      <c r="B13" s="33">
        <v>1</v>
      </c>
      <c r="C13" s="33">
        <v>22.68</v>
      </c>
      <c r="D13" s="33">
        <v>5</v>
      </c>
      <c r="E13" s="49">
        <v>396</v>
      </c>
      <c r="F13" s="10" t="str">
        <f>+VLOOKUP(E13,Participants!$A$1:$F$798,2,FALSE)</f>
        <v>Adeline Phelps</v>
      </c>
      <c r="G13" s="10" t="str">
        <f>+VLOOKUP(E13,Participants!$A$1:$F$798,4,FALSE)</f>
        <v>AAP</v>
      </c>
      <c r="H13" s="10" t="str">
        <f>+VLOOKUP(E13,Participants!$A$1:$F$798,5,FALSE)</f>
        <v>F</v>
      </c>
      <c r="I13" s="10">
        <f>+VLOOKUP(E13,Participants!$A$1:$F$798,3,FALSE)</f>
        <v>7</v>
      </c>
      <c r="J13" s="10" t="str">
        <f>+VLOOKUP(E13,Participants!$A$1:$G$798,7,FALSE)</f>
        <v>VARSITY GIRLS</v>
      </c>
      <c r="K13" s="49">
        <v>8</v>
      </c>
      <c r="L13" s="10">
        <v>1</v>
      </c>
    </row>
    <row r="14" spans="1:13" ht="14.25" customHeight="1" x14ac:dyDescent="0.3">
      <c r="A14" s="112" t="s">
        <v>645</v>
      </c>
      <c r="B14" s="33">
        <v>4</v>
      </c>
      <c r="C14" s="33">
        <v>23.82</v>
      </c>
      <c r="D14" s="33">
        <v>3</v>
      </c>
      <c r="E14" s="49">
        <v>681</v>
      </c>
      <c r="F14" s="10" t="str">
        <f>+VLOOKUP(E14,Participants!$A$1:$F$798,2,FALSE)</f>
        <v>Jillian Jones</v>
      </c>
      <c r="G14" s="10" t="str">
        <f>+VLOOKUP(E14,Participants!$A$1:$F$798,4,FALSE)</f>
        <v>BTA</v>
      </c>
      <c r="H14" s="10" t="str">
        <f>+VLOOKUP(E14,Participants!$A$1:$F$798,5,FALSE)</f>
        <v>F</v>
      </c>
      <c r="I14" s="10">
        <f>+VLOOKUP(E14,Participants!$A$1:$F$798,3,FALSE)</f>
        <v>8</v>
      </c>
      <c r="J14" s="10" t="str">
        <f>+VLOOKUP(E14,Participants!$A$1:$G$798,7,FALSE)</f>
        <v>VARSITY GIRLS</v>
      </c>
      <c r="K14" s="49">
        <v>9</v>
      </c>
      <c r="L14" s="10"/>
    </row>
    <row r="15" spans="1:13" ht="14.25" customHeight="1" x14ac:dyDescent="0.3">
      <c r="A15" s="112" t="s">
        <v>645</v>
      </c>
      <c r="B15" s="33">
        <v>2</v>
      </c>
      <c r="C15" s="33">
        <v>24.27</v>
      </c>
      <c r="D15" s="33">
        <v>5</v>
      </c>
      <c r="E15" s="49">
        <v>391</v>
      </c>
      <c r="F15" s="10" t="str">
        <f>+VLOOKUP(E15,Participants!$A$1:$F$798,2,FALSE)</f>
        <v>Claire Burch</v>
      </c>
      <c r="G15" s="10" t="str">
        <f>+VLOOKUP(E15,Participants!$A$1:$F$798,4,FALSE)</f>
        <v>AAP</v>
      </c>
      <c r="H15" s="10" t="str">
        <f>+VLOOKUP(E15,Participants!$A$1:$F$798,5,FALSE)</f>
        <v>F</v>
      </c>
      <c r="I15" s="10">
        <f>+VLOOKUP(E15,Participants!$A$1:$F$798,3,FALSE)</f>
        <v>7</v>
      </c>
      <c r="J15" s="10" t="str">
        <f>+VLOOKUP(E15,Participants!$A$1:$G$798,7,FALSE)</f>
        <v>VARSITY GIRLS</v>
      </c>
      <c r="K15" s="49">
        <v>10</v>
      </c>
      <c r="L15" s="10"/>
    </row>
    <row r="16" spans="1:13" ht="14.25" customHeight="1" x14ac:dyDescent="0.3">
      <c r="A16" s="34"/>
      <c r="B16" s="35"/>
      <c r="C16" s="36"/>
      <c r="E16" s="29"/>
    </row>
    <row r="17" spans="1:26" ht="14.25" customHeight="1" x14ac:dyDescent="0.3">
      <c r="A17" s="34"/>
      <c r="B17" s="35"/>
      <c r="C17" s="36"/>
      <c r="E17" s="29"/>
    </row>
    <row r="18" spans="1:26" ht="14.25" customHeight="1" x14ac:dyDescent="0.3">
      <c r="A18" s="34"/>
      <c r="B18" s="35"/>
      <c r="C18" s="36"/>
      <c r="E18" s="29"/>
    </row>
    <row r="19" spans="1:26" ht="14.25" customHeight="1" x14ac:dyDescent="0.25">
      <c r="B19" s="38" t="s">
        <v>61</v>
      </c>
      <c r="C19" s="38" t="s">
        <v>23</v>
      </c>
      <c r="D19" s="38" t="s">
        <v>14</v>
      </c>
      <c r="E19" s="38" t="s">
        <v>21</v>
      </c>
      <c r="F19" s="38" t="s">
        <v>16</v>
      </c>
      <c r="G19" s="38" t="s">
        <v>30</v>
      </c>
      <c r="H19" s="38" t="s">
        <v>25</v>
      </c>
      <c r="I19" s="38" t="s">
        <v>257</v>
      </c>
      <c r="J19" s="38" t="s">
        <v>229</v>
      </c>
      <c r="K19" s="38" t="s">
        <v>36</v>
      </c>
      <c r="L19" s="38" t="s">
        <v>41</v>
      </c>
      <c r="M19" s="38" t="s">
        <v>63</v>
      </c>
      <c r="N19" s="38" t="s">
        <v>47</v>
      </c>
      <c r="O19" s="38" t="s">
        <v>55</v>
      </c>
      <c r="P19" s="38" t="s">
        <v>72</v>
      </c>
      <c r="Q19" s="38" t="s">
        <v>66</v>
      </c>
      <c r="R19" s="38" t="s">
        <v>347</v>
      </c>
      <c r="S19" s="38" t="s">
        <v>75</v>
      </c>
      <c r="T19" s="38" t="s">
        <v>78</v>
      </c>
      <c r="U19" s="38" t="s">
        <v>445</v>
      </c>
      <c r="V19" s="38" t="s">
        <v>653</v>
      </c>
      <c r="W19" s="38" t="s">
        <v>654</v>
      </c>
      <c r="X19" s="38" t="s">
        <v>588</v>
      </c>
      <c r="Y19" s="38" t="s">
        <v>50</v>
      </c>
      <c r="Z19" s="39" t="s">
        <v>655</v>
      </c>
    </row>
    <row r="20" spans="1:26" ht="14.25" customHeight="1" x14ac:dyDescent="0.25">
      <c r="A20" s="7" t="s">
        <v>149</v>
      </c>
      <c r="B20" s="7">
        <f t="shared" ref="B20:K21" si="0">+SUMIFS($L$2:$L$15,$J$2:$J$15,$A20,$G$2:$G$15,B$19)</f>
        <v>15</v>
      </c>
      <c r="C20" s="7">
        <f t="shared" si="0"/>
        <v>0</v>
      </c>
      <c r="D20" s="7">
        <f t="shared" si="0"/>
        <v>0</v>
      </c>
      <c r="E20" s="29">
        <f t="shared" si="0"/>
        <v>0</v>
      </c>
      <c r="F20" s="7">
        <f t="shared" si="0"/>
        <v>0</v>
      </c>
      <c r="G20" s="7">
        <f t="shared" si="0"/>
        <v>0</v>
      </c>
      <c r="H20" s="7">
        <f t="shared" si="0"/>
        <v>0</v>
      </c>
      <c r="I20" s="7">
        <f t="shared" si="0"/>
        <v>0</v>
      </c>
      <c r="J20" s="7">
        <f t="shared" si="0"/>
        <v>0</v>
      </c>
      <c r="K20" s="29">
        <f t="shared" si="0"/>
        <v>0</v>
      </c>
      <c r="L20" s="7">
        <f t="shared" ref="L20:Y21" si="1">+SUMIFS($L$2:$L$15,$J$2:$J$15,$A20,$G$2:$G$15,L$19)</f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7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21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7">
        <f t="shared" si="1"/>
        <v>0</v>
      </c>
      <c r="Z20" s="7">
        <f>SUM(B20:Y20)</f>
        <v>36</v>
      </c>
    </row>
    <row r="21" spans="1:26" ht="14.25" customHeight="1" x14ac:dyDescent="0.25">
      <c r="A21" s="7" t="s">
        <v>138</v>
      </c>
      <c r="B21" s="7">
        <f t="shared" si="0"/>
        <v>0</v>
      </c>
      <c r="C21" s="7">
        <f t="shared" si="0"/>
        <v>0</v>
      </c>
      <c r="D21" s="7">
        <f t="shared" si="0"/>
        <v>0</v>
      </c>
      <c r="E21" s="29">
        <f t="shared" si="0"/>
        <v>0</v>
      </c>
      <c r="F21" s="7">
        <f t="shared" si="0"/>
        <v>0</v>
      </c>
      <c r="G21" s="7">
        <f t="shared" si="0"/>
        <v>0</v>
      </c>
      <c r="H21" s="7">
        <f t="shared" si="0"/>
        <v>0</v>
      </c>
      <c r="I21" s="7">
        <f t="shared" si="0"/>
        <v>0</v>
      </c>
      <c r="J21" s="7">
        <f t="shared" si="0"/>
        <v>0</v>
      </c>
      <c r="K21" s="29">
        <f t="shared" si="0"/>
        <v>6</v>
      </c>
      <c r="L21" s="7">
        <f t="shared" si="1"/>
        <v>0</v>
      </c>
      <c r="M21" s="7">
        <f t="shared" si="1"/>
        <v>0</v>
      </c>
      <c r="N21" s="7">
        <f t="shared" si="1"/>
        <v>0</v>
      </c>
      <c r="O21" s="7">
        <f t="shared" si="1"/>
        <v>0</v>
      </c>
      <c r="P21" s="7">
        <f t="shared" si="1"/>
        <v>0</v>
      </c>
      <c r="Q21" s="7">
        <f t="shared" si="1"/>
        <v>0</v>
      </c>
      <c r="R21" s="7">
        <f t="shared" si="1"/>
        <v>0</v>
      </c>
      <c r="S21" s="7">
        <f t="shared" si="1"/>
        <v>0</v>
      </c>
      <c r="T21" s="7">
        <f t="shared" si="1"/>
        <v>0</v>
      </c>
      <c r="U21" s="7">
        <f t="shared" si="1"/>
        <v>18</v>
      </c>
      <c r="V21" s="7">
        <f t="shared" si="1"/>
        <v>0</v>
      </c>
      <c r="W21" s="7">
        <f t="shared" si="1"/>
        <v>0</v>
      </c>
      <c r="X21" s="7">
        <f t="shared" si="1"/>
        <v>0</v>
      </c>
      <c r="Y21" s="7">
        <f t="shared" si="1"/>
        <v>0</v>
      </c>
      <c r="Z21" s="7">
        <f t="shared" ref="Z21" si="2">SUM(B21:Y21)</f>
        <v>24</v>
      </c>
    </row>
    <row r="22" spans="1:26" ht="15.75" customHeight="1" x14ac:dyDescent="0.25"/>
    <row r="23" spans="1:26" ht="15.75" customHeight="1" x14ac:dyDescent="0.25"/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</sheetData>
  <sortState xmlns:xlrd2="http://schemas.microsoft.com/office/spreadsheetml/2017/richdata2" ref="A1:N15">
    <sortCondition ref="J1:J15"/>
    <sortCondition ref="C1:C1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outlinePr summaryBelow="0" summaryRight="0"/>
  </sheetPr>
  <dimension ref="A1:Z947"/>
  <sheetViews>
    <sheetView workbookViewId="0">
      <pane ySplit="2" topLeftCell="A3" activePane="bottomLeft" state="frozen"/>
      <selection pane="bottomLeft" activeCell="Z18" sqref="Z18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5" width="13.7109375" customWidth="1"/>
    <col min="26" max="26" width="8.42578125" customWidth="1"/>
  </cols>
  <sheetData>
    <row r="1" spans="1:22" ht="14.25" customHeight="1" x14ac:dyDescent="0.25">
      <c r="A1" s="40" t="s">
        <v>656</v>
      </c>
      <c r="B1" s="41"/>
      <c r="C1" s="42"/>
      <c r="D1" s="41"/>
      <c r="E1" s="41"/>
      <c r="F1" s="41"/>
      <c r="G1" s="41"/>
      <c r="H1" s="41"/>
      <c r="I1" s="41"/>
      <c r="J1" s="41"/>
      <c r="K1" s="43"/>
      <c r="L1" s="43"/>
      <c r="M1" s="41"/>
      <c r="N1" s="44"/>
    </row>
    <row r="2" spans="1:22" ht="14.25" customHeight="1" x14ac:dyDescent="0.3">
      <c r="A2" s="45"/>
      <c r="B2" s="45"/>
      <c r="C2" s="46" t="s">
        <v>646</v>
      </c>
      <c r="D2" s="45" t="s">
        <v>657</v>
      </c>
      <c r="E2" s="45" t="s">
        <v>649</v>
      </c>
      <c r="F2" s="45" t="s">
        <v>658</v>
      </c>
      <c r="G2" s="45" t="s">
        <v>3</v>
      </c>
      <c r="H2" s="45" t="s">
        <v>650</v>
      </c>
      <c r="I2" s="45" t="s">
        <v>2</v>
      </c>
      <c r="J2" s="45" t="s">
        <v>5</v>
      </c>
      <c r="K2" s="47" t="s">
        <v>647</v>
      </c>
      <c r="L2" s="47" t="s">
        <v>651</v>
      </c>
      <c r="M2" s="45" t="s">
        <v>652</v>
      </c>
      <c r="N2" s="45" t="s">
        <v>659</v>
      </c>
      <c r="O2" s="48" t="s">
        <v>660</v>
      </c>
      <c r="P2" s="48" t="s">
        <v>658</v>
      </c>
      <c r="Q2" s="48" t="s">
        <v>661</v>
      </c>
      <c r="R2" s="48" t="s">
        <v>658</v>
      </c>
      <c r="S2" s="48" t="s">
        <v>662</v>
      </c>
      <c r="T2" s="48" t="s">
        <v>658</v>
      </c>
      <c r="U2" s="48" t="s">
        <v>663</v>
      </c>
      <c r="V2" s="48" t="s">
        <v>658</v>
      </c>
    </row>
    <row r="3" spans="1:22" ht="14.25" customHeight="1" x14ac:dyDescent="0.25">
      <c r="A3" s="107"/>
      <c r="B3" s="113" t="s">
        <v>664</v>
      </c>
      <c r="C3" s="49">
        <v>1</v>
      </c>
      <c r="D3" s="10"/>
      <c r="E3" s="10">
        <v>369</v>
      </c>
      <c r="F3" s="10" t="str">
        <f>+VLOOKUP(E3,Participants!$A$1:$F$798,2,FALSE)</f>
        <v>Jackson Randall</v>
      </c>
      <c r="G3" s="10" t="str">
        <f>+VLOOKUP(E3,Participants!$A$1:$F$798,4,FALSE)</f>
        <v>AAP</v>
      </c>
      <c r="H3" s="10" t="str">
        <f>+VLOOKUP(E3,Participants!$A$1:$F$798,5,FALSE)</f>
        <v>M</v>
      </c>
      <c r="I3" s="10">
        <f>+VLOOKUP(E3,Participants!$A$1:$F$798,3,FALSE)</f>
        <v>6</v>
      </c>
      <c r="J3" s="10" t="str">
        <f>+VLOOKUP(E3,Participants!$A$1:$G$798,7,FALSE)</f>
        <v>JV BOYS</v>
      </c>
      <c r="K3" s="106" t="s">
        <v>872</v>
      </c>
      <c r="L3" s="50">
        <v>1</v>
      </c>
      <c r="M3" s="10">
        <v>10</v>
      </c>
      <c r="N3" s="107" t="str">
        <f>+J3</f>
        <v>JV BOYS</v>
      </c>
      <c r="O3" s="51"/>
      <c r="P3" s="51" t="e">
        <f>+VLOOKUP(O3,Participants!$A$1:$F$651,2,FALSE)</f>
        <v>#N/A</v>
      </c>
      <c r="Q3" s="51"/>
      <c r="R3" s="51" t="e">
        <f>+VLOOKUP(Q3,Participants!$A$1:$F$651,2,FALSE)</f>
        <v>#N/A</v>
      </c>
      <c r="S3" s="51"/>
      <c r="T3" s="51" t="e">
        <f>+VLOOKUP(S3,Participants!$A$1:$F$651,2,FALSE)</f>
        <v>#N/A</v>
      </c>
      <c r="U3" s="51"/>
      <c r="V3" s="51" t="e">
        <f>+VLOOKUP(U3,Participants!$A$1:$F$651,2,FALSE)</f>
        <v>#N/A</v>
      </c>
    </row>
    <row r="4" spans="1:22" ht="14.25" customHeight="1" x14ac:dyDescent="0.25">
      <c r="A4" s="107"/>
      <c r="B4" s="113" t="s">
        <v>664</v>
      </c>
      <c r="C4" s="49">
        <v>1</v>
      </c>
      <c r="D4" s="10"/>
      <c r="E4" s="10">
        <v>1504</v>
      </c>
      <c r="F4" s="10" t="str">
        <f>+VLOOKUP(E4,Participants!$A$1:$F$798,2,FALSE)</f>
        <v>Jesse Ronnenberg</v>
      </c>
      <c r="G4" s="10" t="str">
        <f>+VLOOKUP(E4,Participants!$A$1:$F$798,4,FALSE)</f>
        <v>SKS</v>
      </c>
      <c r="H4" s="10" t="str">
        <f>+VLOOKUP(E4,Participants!$A$1:$F$798,5,FALSE)</f>
        <v>M</v>
      </c>
      <c r="I4" s="10">
        <f>+VLOOKUP(E4,Participants!$A$1:$F$798,3,FALSE)</f>
        <v>6</v>
      </c>
      <c r="J4" s="10" t="str">
        <f>+VLOOKUP(E4,Participants!$A$1:$G$798,7,FALSE)</f>
        <v>JV BOYS</v>
      </c>
      <c r="K4" s="106" t="s">
        <v>874</v>
      </c>
      <c r="L4" s="50">
        <v>2</v>
      </c>
      <c r="M4" s="10">
        <v>8</v>
      </c>
      <c r="N4" s="107" t="str">
        <f>+J4</f>
        <v>JV BOYS</v>
      </c>
      <c r="O4" s="51"/>
      <c r="P4" s="51" t="e">
        <f>+VLOOKUP(O4,Participants!$A$1:$F$651,2,FALSE)</f>
        <v>#N/A</v>
      </c>
      <c r="Q4" s="51"/>
      <c r="R4" s="51" t="e">
        <f>+VLOOKUP(Q4,Participants!$A$1:$F$651,2,FALSE)</f>
        <v>#N/A</v>
      </c>
      <c r="S4" s="51"/>
      <c r="T4" s="51" t="e">
        <f>+VLOOKUP(S4,Participants!$A$1:$F$651,2,FALSE)</f>
        <v>#N/A</v>
      </c>
      <c r="U4" s="51"/>
      <c r="V4" s="51" t="e">
        <f>+VLOOKUP(U4,Participants!$A$1:$F$651,2,FALSE)</f>
        <v>#N/A</v>
      </c>
    </row>
    <row r="5" spans="1:22" ht="14.25" customHeight="1" x14ac:dyDescent="0.25">
      <c r="A5" s="110"/>
      <c r="B5" s="114"/>
      <c r="C5" s="49"/>
      <c r="D5" s="10"/>
      <c r="E5" s="10"/>
      <c r="F5" s="10"/>
      <c r="G5" s="10"/>
      <c r="H5" s="10"/>
      <c r="I5" s="10"/>
      <c r="J5" s="10"/>
      <c r="K5" s="109"/>
      <c r="L5" s="50"/>
      <c r="M5" s="10"/>
      <c r="N5" s="110"/>
      <c r="O5" s="51"/>
      <c r="P5" s="51"/>
      <c r="Q5" s="51"/>
      <c r="R5" s="51"/>
      <c r="S5" s="51"/>
      <c r="T5" s="51"/>
      <c r="U5" s="51"/>
      <c r="V5" s="51"/>
    </row>
    <row r="6" spans="1:22" ht="14.25" customHeight="1" x14ac:dyDescent="0.25">
      <c r="A6" s="107"/>
      <c r="B6" s="113" t="s">
        <v>664</v>
      </c>
      <c r="C6" s="49">
        <v>1</v>
      </c>
      <c r="D6" s="10"/>
      <c r="E6" s="10">
        <v>1515</v>
      </c>
      <c r="F6" s="10" t="str">
        <f>+VLOOKUP(E6,Participants!$A$1:$F$798,2,FALSE)</f>
        <v>Brigid Baker</v>
      </c>
      <c r="G6" s="10" t="str">
        <f>+VLOOKUP(E6,Participants!$A$1:$F$798,4,FALSE)</f>
        <v>SKS</v>
      </c>
      <c r="H6" s="10" t="str">
        <f>+VLOOKUP(E6,Participants!$A$1:$F$798,5,FALSE)</f>
        <v>F</v>
      </c>
      <c r="I6" s="10">
        <f>+VLOOKUP(E6,Participants!$A$1:$F$798,3,FALSE)</f>
        <v>6</v>
      </c>
      <c r="J6" s="10" t="str">
        <f>+VLOOKUP(E6,Participants!$A$1:$G$798,7,FALSE)</f>
        <v>JV GIRLS</v>
      </c>
      <c r="K6" s="106" t="s">
        <v>873</v>
      </c>
      <c r="L6" s="50">
        <v>1</v>
      </c>
      <c r="M6" s="10">
        <v>10</v>
      </c>
      <c r="N6" s="107" t="str">
        <f>+J6</f>
        <v>JV GIRLS</v>
      </c>
      <c r="O6" s="51"/>
      <c r="P6" s="51" t="e">
        <f>+VLOOKUP(O6,Participants!$A$1:$F$651,2,FALSE)</f>
        <v>#N/A</v>
      </c>
      <c r="Q6" s="51"/>
      <c r="R6" s="51" t="e">
        <f>+VLOOKUP(Q6,Participants!$A$1:$F$651,2,FALSE)</f>
        <v>#N/A</v>
      </c>
      <c r="S6" s="51"/>
      <c r="T6" s="51" t="e">
        <f>+VLOOKUP(S6,Participants!$A$1:$F$651,2,FALSE)</f>
        <v>#N/A</v>
      </c>
      <c r="U6" s="51"/>
      <c r="V6" s="51" t="e">
        <f>+VLOOKUP(U6,Participants!$A$1:$F$651,2,FALSE)</f>
        <v>#N/A</v>
      </c>
    </row>
    <row r="7" spans="1:22" ht="14.25" customHeight="1" x14ac:dyDescent="0.25">
      <c r="A7" s="107"/>
      <c r="B7" s="113" t="s">
        <v>664</v>
      </c>
      <c r="C7" s="49">
        <v>1</v>
      </c>
      <c r="D7" s="10"/>
      <c r="E7" s="10">
        <v>370</v>
      </c>
      <c r="F7" s="10" t="str">
        <f>+VLOOKUP(E7,Participants!$A$1:$F$798,2,FALSE)</f>
        <v>Maggie Burch</v>
      </c>
      <c r="G7" s="10" t="str">
        <f>+VLOOKUP(E7,Participants!$A$1:$F$798,4,FALSE)</f>
        <v>AAP</v>
      </c>
      <c r="H7" s="10" t="str">
        <f>+VLOOKUP(E7,Participants!$A$1:$F$798,5,FALSE)</f>
        <v>F</v>
      </c>
      <c r="I7" s="10">
        <f>+VLOOKUP(E7,Participants!$A$1:$F$798,3,FALSE)</f>
        <v>5</v>
      </c>
      <c r="J7" s="10" t="str">
        <f>+VLOOKUP(E7,Participants!$A$1:$G$798,7,FALSE)</f>
        <v>JV GIRLS</v>
      </c>
      <c r="K7" s="106" t="s">
        <v>875</v>
      </c>
      <c r="L7" s="50">
        <v>2</v>
      </c>
      <c r="M7" s="10">
        <v>8</v>
      </c>
      <c r="N7" s="107" t="str">
        <f>+J7</f>
        <v>JV GIRLS</v>
      </c>
      <c r="O7" s="51"/>
      <c r="P7" s="51" t="e">
        <f>+VLOOKUP(O7,Participants!$A$1:$F$651,2,FALSE)</f>
        <v>#N/A</v>
      </c>
      <c r="Q7" s="51"/>
      <c r="R7" s="51" t="e">
        <f>+VLOOKUP(Q7,Participants!$A$1:$F$651,2,FALSE)</f>
        <v>#N/A</v>
      </c>
      <c r="S7" s="51"/>
      <c r="T7" s="51" t="e">
        <f>+VLOOKUP(S7,Participants!$A$1:$F$651,2,FALSE)</f>
        <v>#N/A</v>
      </c>
      <c r="U7" s="51"/>
      <c r="V7" s="51" t="e">
        <f>+VLOOKUP(U7,Participants!$A$1:$F$651,2,FALSE)</f>
        <v>#N/A</v>
      </c>
    </row>
    <row r="8" spans="1:22" ht="14.25" customHeight="1" x14ac:dyDescent="0.25">
      <c r="A8" s="110"/>
      <c r="B8" s="114"/>
      <c r="C8" s="49"/>
      <c r="D8" s="10"/>
      <c r="E8" s="10"/>
      <c r="F8" s="10"/>
      <c r="G8" s="10"/>
      <c r="H8" s="10"/>
      <c r="I8" s="10"/>
      <c r="J8" s="10"/>
      <c r="K8" s="109"/>
      <c r="L8" s="50"/>
      <c r="M8" s="10"/>
      <c r="N8" s="110"/>
      <c r="O8" s="51"/>
      <c r="P8" s="51"/>
      <c r="Q8" s="51"/>
      <c r="R8" s="51"/>
      <c r="S8" s="51"/>
      <c r="T8" s="51"/>
      <c r="U8" s="51"/>
      <c r="V8" s="51"/>
    </row>
    <row r="9" spans="1:22" ht="14.25" customHeight="1" x14ac:dyDescent="0.25">
      <c r="A9" s="107"/>
      <c r="B9" s="113" t="s">
        <v>664</v>
      </c>
      <c r="C9" s="49">
        <v>1</v>
      </c>
      <c r="D9" s="10"/>
      <c r="E9" s="10">
        <v>382</v>
      </c>
      <c r="F9" s="10" t="str">
        <f>+VLOOKUP(E9,Participants!$A$1:$F$798,2,FALSE)</f>
        <v>Max Predis</v>
      </c>
      <c r="G9" s="10" t="str">
        <f>+VLOOKUP(E9,Participants!$A$1:$F$798,4,FALSE)</f>
        <v>AAP</v>
      </c>
      <c r="H9" s="10" t="str">
        <f>+VLOOKUP(E9,Participants!$A$1:$F$798,5,FALSE)</f>
        <v>M</v>
      </c>
      <c r="I9" s="10">
        <f>+VLOOKUP(E9,Participants!$A$1:$F$798,3,FALSE)</f>
        <v>7</v>
      </c>
      <c r="J9" s="10" t="str">
        <f>+VLOOKUP(E9,Participants!$A$1:$G$798,7,FALSE)</f>
        <v>VARSITY BOYS</v>
      </c>
      <c r="K9" s="106" t="s">
        <v>868</v>
      </c>
      <c r="L9" s="50">
        <v>1</v>
      </c>
      <c r="M9" s="10">
        <v>10</v>
      </c>
      <c r="N9" s="107" t="str">
        <f>+J9</f>
        <v>VARSITY BOYS</v>
      </c>
      <c r="O9" s="51"/>
      <c r="P9" s="51" t="e">
        <f>+VLOOKUP(O9,Participants!$A$1:$F$651,2,FALSE)</f>
        <v>#N/A</v>
      </c>
      <c r="Q9" s="51"/>
      <c r="R9" s="51" t="e">
        <f>+VLOOKUP(Q9,Participants!$A$1:$F$651,2,FALSE)</f>
        <v>#N/A</v>
      </c>
      <c r="S9" s="51"/>
      <c r="T9" s="51" t="e">
        <f>+VLOOKUP(S9,Participants!$A$1:$F$651,2,FALSE)</f>
        <v>#N/A</v>
      </c>
      <c r="U9" s="51"/>
      <c r="V9" s="51" t="e">
        <f>+VLOOKUP(U9,Participants!$A$1:$F$651,2,FALSE)</f>
        <v>#N/A</v>
      </c>
    </row>
    <row r="10" spans="1:22" ht="14.25" customHeight="1" x14ac:dyDescent="0.25">
      <c r="A10" s="107"/>
      <c r="B10" s="113" t="s">
        <v>664</v>
      </c>
      <c r="C10" s="49">
        <v>1</v>
      </c>
      <c r="D10" s="10"/>
      <c r="E10" s="10">
        <v>1522</v>
      </c>
      <c r="F10" s="10" t="str">
        <f>+VLOOKUP(E10,Participants!$A$1:$F$798,2,FALSE)</f>
        <v>Joshua Bondra</v>
      </c>
      <c r="G10" s="10" t="str">
        <f>+VLOOKUP(E10,Participants!$A$1:$F$798,4,FALSE)</f>
        <v>SKS</v>
      </c>
      <c r="H10" s="10" t="str">
        <f>+VLOOKUP(E10,Participants!$A$1:$F$798,5,FALSE)</f>
        <v>M</v>
      </c>
      <c r="I10" s="10">
        <f>+VLOOKUP(E10,Participants!$A$1:$F$798,3,FALSE)</f>
        <v>7</v>
      </c>
      <c r="J10" s="10" t="str">
        <f>+VLOOKUP(E10,Participants!$A$1:$G$798,7,FALSE)</f>
        <v>VARSITY BOYS</v>
      </c>
      <c r="K10" s="106" t="s">
        <v>869</v>
      </c>
      <c r="L10" s="50">
        <v>2</v>
      </c>
      <c r="M10" s="10">
        <v>8</v>
      </c>
      <c r="N10" s="107" t="str">
        <f>+J10</f>
        <v>VARSITY BOYS</v>
      </c>
      <c r="O10" s="51"/>
      <c r="P10" s="51" t="e">
        <f>+VLOOKUP(O10,Participants!$A$1:$F$651,2,FALSE)</f>
        <v>#N/A</v>
      </c>
      <c r="Q10" s="51"/>
      <c r="R10" s="51" t="e">
        <f>+VLOOKUP(Q10,Participants!$A$1:$F$651,2,FALSE)</f>
        <v>#N/A</v>
      </c>
      <c r="S10" s="51"/>
      <c r="T10" s="51" t="e">
        <f>+VLOOKUP(S10,Participants!$A$1:$F$651,2,FALSE)</f>
        <v>#N/A</v>
      </c>
      <c r="U10" s="51"/>
      <c r="V10" s="51" t="e">
        <f>+VLOOKUP(U10,Participants!$A$1:$F$651,2,FALSE)</f>
        <v>#N/A</v>
      </c>
    </row>
    <row r="11" spans="1:22" ht="14.25" customHeight="1" x14ac:dyDescent="0.25">
      <c r="A11" s="110"/>
      <c r="B11" s="114"/>
      <c r="C11" s="49"/>
      <c r="D11" s="10"/>
      <c r="E11" s="10"/>
      <c r="F11" s="10"/>
      <c r="G11" s="10"/>
      <c r="H11" s="10"/>
      <c r="I11" s="10"/>
      <c r="J11" s="10"/>
      <c r="K11" s="109"/>
      <c r="L11" s="50"/>
      <c r="M11" s="10"/>
      <c r="N11" s="110"/>
      <c r="O11" s="51"/>
      <c r="P11" s="51"/>
      <c r="Q11" s="51"/>
      <c r="R11" s="51"/>
      <c r="S11" s="51"/>
      <c r="T11" s="51"/>
      <c r="U11" s="51"/>
      <c r="V11" s="51"/>
    </row>
    <row r="12" spans="1:22" ht="14.25" customHeight="1" x14ac:dyDescent="0.25">
      <c r="A12" s="107"/>
      <c r="B12" s="113" t="s">
        <v>664</v>
      </c>
      <c r="C12" s="49">
        <v>1</v>
      </c>
      <c r="D12" s="10"/>
      <c r="E12" s="10">
        <v>1552</v>
      </c>
      <c r="F12" s="10" t="str">
        <f>+VLOOKUP(E12,Participants!$A$1:$F$798,2,FALSE)</f>
        <v>Nora Narwold</v>
      </c>
      <c r="G12" s="10" t="str">
        <f>+VLOOKUP(E12,Participants!$A$1:$F$798,4,FALSE)</f>
        <v>SKS</v>
      </c>
      <c r="H12" s="10" t="str">
        <f>+VLOOKUP(E12,Participants!$A$1:$F$798,5,FALSE)</f>
        <v>F</v>
      </c>
      <c r="I12" s="10">
        <f>+VLOOKUP(E12,Participants!$A$1:$F$798,3,FALSE)</f>
        <v>7</v>
      </c>
      <c r="J12" s="10" t="str">
        <f>+VLOOKUP(E12,Participants!$A$1:$G$798,7,FALSE)</f>
        <v>VARSITY GIRLS</v>
      </c>
      <c r="K12" s="106" t="s">
        <v>870</v>
      </c>
      <c r="L12" s="50">
        <v>1</v>
      </c>
      <c r="M12" s="10">
        <v>10</v>
      </c>
      <c r="N12" s="107" t="str">
        <f>+J12</f>
        <v>VARSITY GIRLS</v>
      </c>
      <c r="O12" s="51"/>
      <c r="P12" s="51" t="e">
        <f>+VLOOKUP(O12,Participants!$A$1:$F$651,2,FALSE)</f>
        <v>#N/A</v>
      </c>
      <c r="Q12" s="51"/>
      <c r="R12" s="51" t="e">
        <f>+VLOOKUP(Q12,Participants!$A$1:$F$651,2,FALSE)</f>
        <v>#N/A</v>
      </c>
      <c r="S12" s="51"/>
      <c r="T12" s="51" t="e">
        <f>+VLOOKUP(S12,Participants!$A$1:$F$651,2,FALSE)</f>
        <v>#N/A</v>
      </c>
      <c r="U12" s="51"/>
      <c r="V12" s="51" t="e">
        <f>+VLOOKUP(U12,Participants!$A$1:$F$651,2,FALSE)</f>
        <v>#N/A</v>
      </c>
    </row>
    <row r="13" spans="1:22" ht="14.25" customHeight="1" x14ac:dyDescent="0.25">
      <c r="A13" s="107"/>
      <c r="B13" s="113" t="s">
        <v>664</v>
      </c>
      <c r="C13" s="49">
        <v>1</v>
      </c>
      <c r="D13" s="10"/>
      <c r="E13" s="10">
        <v>406</v>
      </c>
      <c r="F13" s="10" t="str">
        <f>+VLOOKUP(E13,Participants!$A$1:$F$798,2,FALSE)</f>
        <v>Jacqui Whitsel</v>
      </c>
      <c r="G13" s="10" t="str">
        <f>+VLOOKUP(E13,Participants!$A$1:$F$798,4,FALSE)</f>
        <v>AAP</v>
      </c>
      <c r="H13" s="10" t="str">
        <f>+VLOOKUP(E13,Participants!$A$1:$F$798,5,FALSE)</f>
        <v>F</v>
      </c>
      <c r="I13" s="10">
        <f>+VLOOKUP(E13,Participants!$A$1:$F$798,3,FALSE)</f>
        <v>8</v>
      </c>
      <c r="J13" s="10" t="str">
        <f>+VLOOKUP(E13,Participants!$A$1:$G$798,7,FALSE)</f>
        <v>VARSITY GIRLS</v>
      </c>
      <c r="K13" s="106" t="s">
        <v>871</v>
      </c>
      <c r="L13" s="50">
        <v>2</v>
      </c>
      <c r="M13" s="10">
        <v>8</v>
      </c>
      <c r="N13" s="107" t="str">
        <f>+J13</f>
        <v>VARSITY GIRLS</v>
      </c>
      <c r="O13" s="51"/>
      <c r="P13" s="51" t="e">
        <f>+VLOOKUP(O13,Participants!$A$1:$F$651,2,FALSE)</f>
        <v>#N/A</v>
      </c>
      <c r="Q13" s="51"/>
      <c r="R13" s="51" t="e">
        <f>+VLOOKUP(Q13,Participants!$A$1:$F$651,2,FALSE)</f>
        <v>#N/A</v>
      </c>
      <c r="S13" s="51"/>
      <c r="T13" s="51" t="e">
        <f>+VLOOKUP(S13,Participants!$A$1:$F$651,2,FALSE)</f>
        <v>#N/A</v>
      </c>
      <c r="U13" s="51"/>
      <c r="V13" s="51" t="e">
        <f>+VLOOKUP(U13,Participants!$A$1:$F$651,2,FALSE)</f>
        <v>#N/A</v>
      </c>
    </row>
    <row r="14" spans="1:22" ht="14.25" customHeight="1" x14ac:dyDescent="0.25">
      <c r="C14" s="29"/>
      <c r="K14" s="35"/>
      <c r="L14" s="35"/>
    </row>
    <row r="15" spans="1:22" ht="14.25" customHeight="1" x14ac:dyDescent="0.25">
      <c r="C15" s="29"/>
      <c r="K15" s="35"/>
      <c r="L15" s="35"/>
    </row>
    <row r="16" spans="1:22" ht="14.25" customHeight="1" x14ac:dyDescent="0.25">
      <c r="C16" s="29"/>
      <c r="K16" s="35"/>
      <c r="L16" s="35"/>
    </row>
    <row r="17" spans="1:26" ht="14.25" customHeight="1" x14ac:dyDescent="0.25">
      <c r="B17" s="38" t="s">
        <v>61</v>
      </c>
      <c r="C17" s="38" t="s">
        <v>23</v>
      </c>
      <c r="D17" s="38" t="s">
        <v>14</v>
      </c>
      <c r="E17" s="38" t="s">
        <v>21</v>
      </c>
      <c r="F17" s="38" t="s">
        <v>16</v>
      </c>
      <c r="G17" s="38" t="s">
        <v>30</v>
      </c>
      <c r="H17" s="38" t="s">
        <v>25</v>
      </c>
      <c r="I17" s="38" t="s">
        <v>257</v>
      </c>
      <c r="J17" s="38" t="s">
        <v>229</v>
      </c>
      <c r="K17" s="38" t="s">
        <v>36</v>
      </c>
      <c r="L17" s="38" t="s">
        <v>41</v>
      </c>
      <c r="M17" s="38" t="s">
        <v>63</v>
      </c>
      <c r="N17" s="38" t="s">
        <v>47</v>
      </c>
      <c r="O17" s="38" t="s">
        <v>55</v>
      </c>
      <c r="P17" s="38" t="s">
        <v>72</v>
      </c>
      <c r="Q17" s="38" t="s">
        <v>66</v>
      </c>
      <c r="R17" s="38" t="s">
        <v>347</v>
      </c>
      <c r="S17" s="38" t="s">
        <v>75</v>
      </c>
      <c r="T17" s="38" t="s">
        <v>78</v>
      </c>
      <c r="U17" s="38" t="s">
        <v>445</v>
      </c>
      <c r="V17" s="38" t="s">
        <v>653</v>
      </c>
      <c r="W17" s="38" t="s">
        <v>654</v>
      </c>
      <c r="X17" s="38" t="s">
        <v>588</v>
      </c>
      <c r="Y17" s="38" t="s">
        <v>50</v>
      </c>
      <c r="Z17" s="39" t="s">
        <v>655</v>
      </c>
    </row>
    <row r="18" spans="1:26" ht="14.25" customHeight="1" x14ac:dyDescent="0.25">
      <c r="A18" s="7" t="s">
        <v>57</v>
      </c>
      <c r="B18" s="29">
        <f t="shared" ref="B18:K21" si="0">+SUMIFS($M$2:$M$13,$J$2:$J$13,$A18,$G$2:$G$13,B$17)</f>
        <v>8</v>
      </c>
      <c r="C18" s="29">
        <f t="shared" si="0"/>
        <v>0</v>
      </c>
      <c r="D18" s="29">
        <f t="shared" si="0"/>
        <v>0</v>
      </c>
      <c r="E18" s="29">
        <f t="shared" si="0"/>
        <v>0</v>
      </c>
      <c r="F18" s="29">
        <f t="shared" si="0"/>
        <v>0</v>
      </c>
      <c r="G18" s="29">
        <f t="shared" si="0"/>
        <v>0</v>
      </c>
      <c r="H18" s="29">
        <f t="shared" si="0"/>
        <v>0</v>
      </c>
      <c r="I18" s="29">
        <f t="shared" si="0"/>
        <v>0</v>
      </c>
      <c r="J18" s="29">
        <f t="shared" si="0"/>
        <v>0</v>
      </c>
      <c r="K18" s="29">
        <f t="shared" si="0"/>
        <v>0</v>
      </c>
      <c r="L18" s="29">
        <f t="shared" ref="L18:Y21" si="1">+SUMIFS($M$2:$M$13,$J$2:$J$13,$A18,$G$2:$G$13,L$17)</f>
        <v>0</v>
      </c>
      <c r="M18" s="29">
        <f t="shared" si="1"/>
        <v>0</v>
      </c>
      <c r="N18" s="29">
        <f t="shared" si="1"/>
        <v>0</v>
      </c>
      <c r="O18" s="29">
        <f t="shared" si="1"/>
        <v>0</v>
      </c>
      <c r="P18" s="29">
        <f t="shared" si="1"/>
        <v>0</v>
      </c>
      <c r="Q18" s="29">
        <f t="shared" si="1"/>
        <v>0</v>
      </c>
      <c r="R18" s="29">
        <f t="shared" si="1"/>
        <v>0</v>
      </c>
      <c r="S18" s="29">
        <f t="shared" si="1"/>
        <v>0</v>
      </c>
      <c r="T18" s="29">
        <f t="shared" si="1"/>
        <v>0</v>
      </c>
      <c r="U18" s="29">
        <f t="shared" si="1"/>
        <v>10</v>
      </c>
      <c r="V18" s="29">
        <f t="shared" si="1"/>
        <v>0</v>
      </c>
      <c r="W18" s="29">
        <f t="shared" si="1"/>
        <v>0</v>
      </c>
      <c r="X18" s="29">
        <f t="shared" si="1"/>
        <v>0</v>
      </c>
      <c r="Y18" s="29">
        <f t="shared" si="1"/>
        <v>0</v>
      </c>
      <c r="Z18" s="7">
        <f t="shared" ref="Z18:Z21" si="2">SUM(B18:Y18)</f>
        <v>18</v>
      </c>
    </row>
    <row r="19" spans="1:26" ht="14.25" customHeight="1" x14ac:dyDescent="0.25">
      <c r="A19" s="7" t="s">
        <v>53</v>
      </c>
      <c r="B19" s="29">
        <f t="shared" si="0"/>
        <v>10</v>
      </c>
      <c r="C19" s="29">
        <f t="shared" si="0"/>
        <v>0</v>
      </c>
      <c r="D19" s="29">
        <f t="shared" si="0"/>
        <v>0</v>
      </c>
      <c r="E19" s="29">
        <f t="shared" si="0"/>
        <v>0</v>
      </c>
      <c r="F19" s="29">
        <f t="shared" si="0"/>
        <v>0</v>
      </c>
      <c r="G19" s="29">
        <f t="shared" si="0"/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29">
        <f t="shared" si="0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8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7">
        <f t="shared" si="2"/>
        <v>18</v>
      </c>
    </row>
    <row r="20" spans="1:26" ht="14.25" customHeight="1" x14ac:dyDescent="0.25">
      <c r="A20" s="7" t="s">
        <v>149</v>
      </c>
      <c r="B20" s="29">
        <f t="shared" si="0"/>
        <v>8</v>
      </c>
      <c r="C20" s="29">
        <f t="shared" si="0"/>
        <v>0</v>
      </c>
      <c r="D20" s="29">
        <f t="shared" si="0"/>
        <v>0</v>
      </c>
      <c r="E20" s="29">
        <f t="shared" si="0"/>
        <v>0</v>
      </c>
      <c r="F20" s="29">
        <f t="shared" si="0"/>
        <v>0</v>
      </c>
      <c r="G20" s="29">
        <f t="shared" si="0"/>
        <v>0</v>
      </c>
      <c r="H20" s="29">
        <f t="shared" si="0"/>
        <v>0</v>
      </c>
      <c r="I20" s="29">
        <f t="shared" si="0"/>
        <v>0</v>
      </c>
      <c r="J20" s="29">
        <f t="shared" si="0"/>
        <v>0</v>
      </c>
      <c r="K20" s="29">
        <f t="shared" si="0"/>
        <v>0</v>
      </c>
      <c r="L20" s="29">
        <f t="shared" si="1"/>
        <v>0</v>
      </c>
      <c r="M20" s="29">
        <f t="shared" si="1"/>
        <v>0</v>
      </c>
      <c r="N20" s="29">
        <f t="shared" si="1"/>
        <v>0</v>
      </c>
      <c r="O20" s="29">
        <f t="shared" si="1"/>
        <v>0</v>
      </c>
      <c r="P20" s="29">
        <f t="shared" si="1"/>
        <v>0</v>
      </c>
      <c r="Q20" s="29">
        <f t="shared" si="1"/>
        <v>0</v>
      </c>
      <c r="R20" s="29">
        <f t="shared" si="1"/>
        <v>0</v>
      </c>
      <c r="S20" s="29">
        <f t="shared" si="1"/>
        <v>0</v>
      </c>
      <c r="T20" s="29">
        <f t="shared" si="1"/>
        <v>0</v>
      </c>
      <c r="U20" s="29">
        <f t="shared" si="1"/>
        <v>10</v>
      </c>
      <c r="V20" s="29">
        <f t="shared" si="1"/>
        <v>0</v>
      </c>
      <c r="W20" s="29">
        <f t="shared" si="1"/>
        <v>0</v>
      </c>
      <c r="X20" s="29">
        <f t="shared" si="1"/>
        <v>0</v>
      </c>
      <c r="Y20" s="29">
        <f t="shared" si="1"/>
        <v>0</v>
      </c>
      <c r="Z20" s="7">
        <f t="shared" si="2"/>
        <v>18</v>
      </c>
    </row>
    <row r="21" spans="1:26" ht="14.25" customHeight="1" x14ac:dyDescent="0.25">
      <c r="A21" s="7" t="s">
        <v>138</v>
      </c>
      <c r="B21" s="29">
        <f t="shared" si="0"/>
        <v>10</v>
      </c>
      <c r="C21" s="29">
        <f t="shared" si="0"/>
        <v>0</v>
      </c>
      <c r="D21" s="29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0</v>
      </c>
      <c r="J21" s="29">
        <f t="shared" si="0"/>
        <v>0</v>
      </c>
      <c r="K21" s="29">
        <f t="shared" si="0"/>
        <v>0</v>
      </c>
      <c r="L21" s="29">
        <f t="shared" si="1"/>
        <v>0</v>
      </c>
      <c r="M21" s="29">
        <f t="shared" si="1"/>
        <v>0</v>
      </c>
      <c r="N21" s="29">
        <f t="shared" si="1"/>
        <v>0</v>
      </c>
      <c r="O21" s="29">
        <f t="shared" si="1"/>
        <v>0</v>
      </c>
      <c r="P21" s="29">
        <f t="shared" si="1"/>
        <v>0</v>
      </c>
      <c r="Q21" s="29">
        <f t="shared" si="1"/>
        <v>0</v>
      </c>
      <c r="R21" s="29">
        <f t="shared" si="1"/>
        <v>0</v>
      </c>
      <c r="S21" s="29">
        <f t="shared" si="1"/>
        <v>0</v>
      </c>
      <c r="T21" s="29">
        <f t="shared" si="1"/>
        <v>0</v>
      </c>
      <c r="U21" s="29">
        <f t="shared" si="1"/>
        <v>8</v>
      </c>
      <c r="V21" s="29">
        <f t="shared" si="1"/>
        <v>0</v>
      </c>
      <c r="W21" s="29">
        <f t="shared" si="1"/>
        <v>0</v>
      </c>
      <c r="X21" s="29">
        <f t="shared" si="1"/>
        <v>0</v>
      </c>
      <c r="Y21" s="29">
        <f t="shared" si="1"/>
        <v>0</v>
      </c>
      <c r="Z21" s="7">
        <f t="shared" si="2"/>
        <v>18</v>
      </c>
    </row>
    <row r="22" spans="1:26" ht="15.75" customHeight="1" x14ac:dyDescent="0.25"/>
    <row r="23" spans="1:26" ht="15.75" customHeight="1" x14ac:dyDescent="0.25"/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</sheetData>
  <sortState xmlns:xlrd2="http://schemas.microsoft.com/office/spreadsheetml/2017/richdata2" ref="A3:V13">
    <sortCondition ref="J3:J13"/>
    <sortCondition ref="C3:C13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Z786"/>
  <sheetViews>
    <sheetView workbookViewId="0">
      <pane ySplit="1" topLeftCell="A2" activePane="bottomLeft" state="frozen"/>
      <selection pane="bottomLeft" activeCell="L46" sqref="L46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style="97" customWidth="1"/>
  </cols>
  <sheetData>
    <row r="1" spans="1:12" ht="14.25" customHeight="1" x14ac:dyDescent="0.3">
      <c r="A1" s="30" t="s">
        <v>665</v>
      </c>
      <c r="B1" s="31" t="s">
        <v>646</v>
      </c>
      <c r="C1" s="32" t="s">
        <v>647</v>
      </c>
      <c r="D1" s="30" t="s">
        <v>648</v>
      </c>
      <c r="E1" s="30" t="s">
        <v>649</v>
      </c>
      <c r="F1" s="30" t="s">
        <v>1</v>
      </c>
      <c r="G1" s="30" t="s">
        <v>3</v>
      </c>
      <c r="H1" s="30" t="s">
        <v>650</v>
      </c>
      <c r="I1" s="30" t="s">
        <v>2</v>
      </c>
      <c r="J1" s="30" t="s">
        <v>5</v>
      </c>
      <c r="K1" s="101" t="s">
        <v>651</v>
      </c>
      <c r="L1" s="101" t="s">
        <v>652</v>
      </c>
    </row>
    <row r="2" spans="1:12" ht="14.25" customHeight="1" x14ac:dyDescent="0.3">
      <c r="A2" s="112" t="s">
        <v>665</v>
      </c>
      <c r="B2" s="33">
        <v>9</v>
      </c>
      <c r="C2" s="33">
        <v>13.64</v>
      </c>
      <c r="D2" s="33">
        <v>4</v>
      </c>
      <c r="E2" s="33">
        <v>1505</v>
      </c>
      <c r="F2" s="10" t="str">
        <f>+VLOOKUP(E2,Participants!$A$1:$F$798,2,FALSE)</f>
        <v>Robbie Singer</v>
      </c>
      <c r="G2" s="10" t="str">
        <f>+VLOOKUP(E2,Participants!$A$1:$F$798,4,FALSE)</f>
        <v>SKS</v>
      </c>
      <c r="H2" s="10" t="str">
        <f>+VLOOKUP(E2,Participants!$A$1:$F$798,5,FALSE)</f>
        <v>M</v>
      </c>
      <c r="I2" s="10">
        <f>+VLOOKUP(E2,Participants!$A$1:$F$798,3,FALSE)</f>
        <v>6</v>
      </c>
      <c r="J2" s="10" t="str">
        <f>+VLOOKUP(E2,Participants!$A$1:$G$798,7,FALSE)</f>
        <v>JV BOYS</v>
      </c>
      <c r="K2" s="49">
        <v>1</v>
      </c>
      <c r="L2" s="49">
        <v>10</v>
      </c>
    </row>
    <row r="3" spans="1:12" ht="14.25" customHeight="1" x14ac:dyDescent="0.3">
      <c r="A3" s="112" t="s">
        <v>665</v>
      </c>
      <c r="B3" s="33">
        <v>7</v>
      </c>
      <c r="C3" s="33">
        <v>14.74</v>
      </c>
      <c r="D3" s="33">
        <v>1</v>
      </c>
      <c r="E3" s="33">
        <v>1677</v>
      </c>
      <c r="F3" s="10" t="str">
        <f>+VLOOKUP(E3,Participants!$A$1:$F$798,2,FALSE)</f>
        <v>Tommy Heisel</v>
      </c>
      <c r="G3" s="10" t="str">
        <f>+VLOOKUP(E3,Participants!$A$1:$F$798,4,FALSE)</f>
        <v>STG</v>
      </c>
      <c r="H3" s="10" t="str">
        <f>+VLOOKUP(E3,Participants!$A$1:$F$798,5,FALSE)</f>
        <v>M</v>
      </c>
      <c r="I3" s="10">
        <f>+VLOOKUP(E3,Participants!$A$1:$F$798,3,FALSE)</f>
        <v>6</v>
      </c>
      <c r="J3" s="10" t="str">
        <f>+VLOOKUP(E3,Participants!$A$1:$G$798,7,FALSE)</f>
        <v>JV BOYS</v>
      </c>
      <c r="K3" s="49">
        <f>K2+1</f>
        <v>2</v>
      </c>
      <c r="L3" s="49">
        <v>8</v>
      </c>
    </row>
    <row r="4" spans="1:12" ht="14.25" customHeight="1" x14ac:dyDescent="0.3">
      <c r="A4" s="112" t="s">
        <v>665</v>
      </c>
      <c r="B4" s="33">
        <v>7</v>
      </c>
      <c r="C4" s="33">
        <v>15.55</v>
      </c>
      <c r="D4" s="33">
        <v>5</v>
      </c>
      <c r="E4" s="33">
        <v>795</v>
      </c>
      <c r="F4" s="10" t="str">
        <f>+VLOOKUP(E4,Participants!$A$1:$F$798,2,FALSE)</f>
        <v>Jackson Woodward</v>
      </c>
      <c r="G4" s="10" t="str">
        <f>+VLOOKUP(E4,Participants!$A$1:$F$798,4,FALSE)</f>
        <v>DMA</v>
      </c>
      <c r="H4" s="10" t="str">
        <f>+VLOOKUP(E4,Participants!$A$1:$F$798,5,FALSE)</f>
        <v>M</v>
      </c>
      <c r="I4" s="10">
        <f>+VLOOKUP(E4,Participants!$A$1:$F$798,3,FALSE)</f>
        <v>5</v>
      </c>
      <c r="J4" s="10" t="str">
        <f>+VLOOKUP(E4,Participants!$A$1:$G$798,7,FALSE)</f>
        <v>JV BOYS</v>
      </c>
      <c r="K4" s="49">
        <f t="shared" ref="K4:K26" si="0">K3+1</f>
        <v>3</v>
      </c>
      <c r="L4" s="49">
        <v>6</v>
      </c>
    </row>
    <row r="5" spans="1:12" ht="14.25" customHeight="1" x14ac:dyDescent="0.3">
      <c r="A5" s="112" t="s">
        <v>665</v>
      </c>
      <c r="B5" s="33">
        <v>9</v>
      </c>
      <c r="C5" s="33">
        <v>15.6</v>
      </c>
      <c r="D5" s="33">
        <v>6</v>
      </c>
      <c r="E5" s="33">
        <v>1501</v>
      </c>
      <c r="F5" s="10" t="str">
        <f>+VLOOKUP(E5,Participants!$A$1:$F$798,2,FALSE)</f>
        <v>Jaxson Niemeier</v>
      </c>
      <c r="G5" s="10" t="str">
        <f>+VLOOKUP(E5,Participants!$A$1:$F$798,4,FALSE)</f>
        <v>SKS</v>
      </c>
      <c r="H5" s="10" t="str">
        <f>+VLOOKUP(E5,Participants!$A$1:$F$798,5,FALSE)</f>
        <v>M</v>
      </c>
      <c r="I5" s="10">
        <f>+VLOOKUP(E5,Participants!$A$1:$F$798,3,FALSE)</f>
        <v>6</v>
      </c>
      <c r="J5" s="10" t="str">
        <f>+VLOOKUP(E5,Participants!$A$1:$G$798,7,FALSE)</f>
        <v>JV BOYS</v>
      </c>
      <c r="K5" s="49">
        <f t="shared" si="0"/>
        <v>4</v>
      </c>
      <c r="L5" s="49">
        <v>5</v>
      </c>
    </row>
    <row r="6" spans="1:12" ht="14.25" customHeight="1" x14ac:dyDescent="0.3">
      <c r="A6" s="112" t="s">
        <v>665</v>
      </c>
      <c r="B6" s="33">
        <v>9</v>
      </c>
      <c r="C6" s="33">
        <v>15.63</v>
      </c>
      <c r="D6" s="33">
        <v>5</v>
      </c>
      <c r="E6" s="33">
        <v>1496</v>
      </c>
      <c r="F6" s="10" t="str">
        <f>+VLOOKUP(E6,Participants!$A$1:$F$798,2,FALSE)</f>
        <v>Christopher Braun</v>
      </c>
      <c r="G6" s="10" t="str">
        <f>+VLOOKUP(E6,Participants!$A$1:$F$798,4,FALSE)</f>
        <v>SKS</v>
      </c>
      <c r="H6" s="10" t="str">
        <f>+VLOOKUP(E6,Participants!$A$1:$F$798,5,FALSE)</f>
        <v>M</v>
      </c>
      <c r="I6" s="10">
        <f>+VLOOKUP(E6,Participants!$A$1:$F$798,3,FALSE)</f>
        <v>6</v>
      </c>
      <c r="J6" s="10" t="str">
        <f>+VLOOKUP(E6,Participants!$A$1:$G$798,7,FALSE)</f>
        <v>JV BOYS</v>
      </c>
      <c r="K6" s="49">
        <f t="shared" si="0"/>
        <v>5</v>
      </c>
      <c r="L6" s="49">
        <v>4</v>
      </c>
    </row>
    <row r="7" spans="1:12" ht="14.25" customHeight="1" x14ac:dyDescent="0.3">
      <c r="A7" s="112" t="s">
        <v>665</v>
      </c>
      <c r="B7" s="33">
        <v>10</v>
      </c>
      <c r="C7" s="33">
        <v>15.86</v>
      </c>
      <c r="D7" s="33">
        <v>4</v>
      </c>
      <c r="E7" s="33">
        <v>1497</v>
      </c>
      <c r="F7" s="10" t="str">
        <f>+VLOOKUP(E7,Participants!$A$1:$F$798,2,FALSE)</f>
        <v>Josh Conklin</v>
      </c>
      <c r="G7" s="10" t="str">
        <f>+VLOOKUP(E7,Participants!$A$1:$F$798,4,FALSE)</f>
        <v>SKS</v>
      </c>
      <c r="H7" s="10" t="str">
        <f>+VLOOKUP(E7,Participants!$A$1:$F$798,5,FALSE)</f>
        <v>M</v>
      </c>
      <c r="I7" s="10">
        <f>+VLOOKUP(E7,Participants!$A$1:$F$798,3,FALSE)</f>
        <v>6</v>
      </c>
      <c r="J7" s="10" t="str">
        <f>+VLOOKUP(E7,Participants!$A$1:$G$798,7,FALSE)</f>
        <v>JV BOYS</v>
      </c>
      <c r="K7" s="49">
        <f t="shared" si="0"/>
        <v>6</v>
      </c>
      <c r="L7" s="49">
        <v>3</v>
      </c>
    </row>
    <row r="8" spans="1:12" ht="14.25" customHeight="1" x14ac:dyDescent="0.3">
      <c r="A8" s="112" t="s">
        <v>665</v>
      </c>
      <c r="B8" s="33">
        <v>10</v>
      </c>
      <c r="C8" s="33">
        <v>15.9</v>
      </c>
      <c r="D8" s="33">
        <v>3</v>
      </c>
      <c r="E8" s="33">
        <v>1506</v>
      </c>
      <c r="F8" s="10" t="str">
        <f>+VLOOKUP(E8,Participants!$A$1:$F$798,2,FALSE)</f>
        <v>Lucas Stewart</v>
      </c>
      <c r="G8" s="10" t="str">
        <f>+VLOOKUP(E8,Participants!$A$1:$F$798,4,FALSE)</f>
        <v>SKS</v>
      </c>
      <c r="H8" s="10" t="str">
        <f>+VLOOKUP(E8,Participants!$A$1:$F$798,5,FALSE)</f>
        <v>M</v>
      </c>
      <c r="I8" s="10">
        <f>+VLOOKUP(E8,Participants!$A$1:$F$798,3,FALSE)</f>
        <v>6</v>
      </c>
      <c r="J8" s="10" t="str">
        <f>+VLOOKUP(E8,Participants!$A$1:$G$798,7,FALSE)</f>
        <v>JV BOYS</v>
      </c>
      <c r="K8" s="49">
        <f t="shared" si="0"/>
        <v>7</v>
      </c>
      <c r="L8" s="49">
        <v>2</v>
      </c>
    </row>
    <row r="9" spans="1:12" ht="14.25" customHeight="1" x14ac:dyDescent="0.3">
      <c r="A9" s="112" t="s">
        <v>665</v>
      </c>
      <c r="B9" s="33">
        <v>7</v>
      </c>
      <c r="C9" s="33">
        <v>15.99</v>
      </c>
      <c r="D9" s="33">
        <v>3</v>
      </c>
      <c r="E9" s="33">
        <v>631</v>
      </c>
      <c r="F9" s="10" t="str">
        <f>+VLOOKUP(E9,Participants!$A$1:$F$798,2,FALSE)</f>
        <v>Karrik Gibson</v>
      </c>
      <c r="G9" s="10" t="str">
        <f>+VLOOKUP(E9,Participants!$A$1:$F$798,4,FALSE)</f>
        <v>BCS</v>
      </c>
      <c r="H9" s="10" t="str">
        <f>+VLOOKUP(E9,Participants!$A$1:$F$798,5,FALSE)</f>
        <v>M</v>
      </c>
      <c r="I9" s="10">
        <f>+VLOOKUP(E9,Participants!$A$1:$F$798,3,FALSE)</f>
        <v>5</v>
      </c>
      <c r="J9" s="10" t="str">
        <f>+VLOOKUP(E9,Participants!$A$1:$G$798,7,FALSE)</f>
        <v>JV BOYS</v>
      </c>
      <c r="K9" s="49">
        <f t="shared" si="0"/>
        <v>8</v>
      </c>
      <c r="L9" s="49">
        <v>1</v>
      </c>
    </row>
    <row r="10" spans="1:12" ht="14.25" customHeight="1" x14ac:dyDescent="0.3">
      <c r="A10" s="112" t="s">
        <v>665</v>
      </c>
      <c r="B10" s="33">
        <v>8</v>
      </c>
      <c r="C10" s="33">
        <v>16.190000000000001</v>
      </c>
      <c r="D10" s="33">
        <v>5</v>
      </c>
      <c r="E10" s="33">
        <v>995</v>
      </c>
      <c r="F10" s="10" t="str">
        <f>+VLOOKUP(E10,Participants!$A$1:$F$798,2,FALSE)</f>
        <v>Dylan Jones</v>
      </c>
      <c r="G10" s="10" t="str">
        <f>+VLOOKUP(E10,Participants!$A$1:$F$798,4,FALSE)</f>
        <v>HFS</v>
      </c>
      <c r="H10" s="10" t="str">
        <f>+VLOOKUP(E10,Participants!$A$1:$F$798,5,FALSE)</f>
        <v>M</v>
      </c>
      <c r="I10" s="10">
        <f>+VLOOKUP(E10,Participants!$A$1:$F$798,3,FALSE)</f>
        <v>5</v>
      </c>
      <c r="J10" s="10" t="str">
        <f>+VLOOKUP(E10,Participants!$A$1:$G$798,7,FALSE)</f>
        <v>JV BOYS</v>
      </c>
      <c r="K10" s="49">
        <f t="shared" si="0"/>
        <v>9</v>
      </c>
      <c r="L10" s="49"/>
    </row>
    <row r="11" spans="1:12" ht="14.25" customHeight="1" x14ac:dyDescent="0.3">
      <c r="A11" s="112" t="s">
        <v>665</v>
      </c>
      <c r="B11" s="33">
        <v>7</v>
      </c>
      <c r="C11" s="33">
        <v>16.260000000000002</v>
      </c>
      <c r="D11" s="33">
        <v>2</v>
      </c>
      <c r="E11" s="33">
        <v>754</v>
      </c>
      <c r="F11" s="10" t="str">
        <f>+VLOOKUP(E11,Participants!$A$1:$F$798,2,FALSE)</f>
        <v>Dexter Nee</v>
      </c>
      <c r="G11" s="10" t="str">
        <f>+VLOOKUP(E11,Participants!$A$1:$F$798,4,FALSE)</f>
        <v>CDP</v>
      </c>
      <c r="H11" s="10" t="str">
        <f>+VLOOKUP(E11,Participants!$A$1:$F$798,5,FALSE)</f>
        <v>M</v>
      </c>
      <c r="I11" s="10">
        <f>+VLOOKUP(E11,Participants!$A$1:$F$798,3,FALSE)</f>
        <v>5</v>
      </c>
      <c r="J11" s="10" t="str">
        <f>+VLOOKUP(E11,Participants!$A$1:$G$798,7,FALSE)</f>
        <v>JV BOYS</v>
      </c>
      <c r="K11" s="49">
        <f t="shared" si="0"/>
        <v>10</v>
      </c>
      <c r="L11" s="49"/>
    </row>
    <row r="12" spans="1:12" ht="14.25" customHeight="1" x14ac:dyDescent="0.3">
      <c r="A12" s="112" t="s">
        <v>665</v>
      </c>
      <c r="B12" s="33">
        <v>8</v>
      </c>
      <c r="C12" s="33">
        <v>16.38</v>
      </c>
      <c r="D12" s="33">
        <v>4</v>
      </c>
      <c r="E12" s="33">
        <v>1482</v>
      </c>
      <c r="F12" s="10" t="str">
        <f>+VLOOKUP(E12,Participants!$A$1:$F$798,2,FALSE)</f>
        <v>Deklan Balogi</v>
      </c>
      <c r="G12" s="10" t="str">
        <f>+VLOOKUP(E12,Participants!$A$1:$F$798,4,FALSE)</f>
        <v>SKS</v>
      </c>
      <c r="H12" s="10" t="str">
        <f>+VLOOKUP(E12,Participants!$A$1:$F$798,5,FALSE)</f>
        <v>M</v>
      </c>
      <c r="I12" s="10">
        <f>+VLOOKUP(E12,Participants!$A$1:$F$798,3,FALSE)</f>
        <v>5</v>
      </c>
      <c r="J12" s="10" t="str">
        <f>+VLOOKUP(E12,Participants!$A$1:$G$798,7,FALSE)</f>
        <v>JV BOYS</v>
      </c>
      <c r="K12" s="49">
        <f t="shared" si="0"/>
        <v>11</v>
      </c>
      <c r="L12" s="49"/>
    </row>
    <row r="13" spans="1:12" ht="14.25" customHeight="1" x14ac:dyDescent="0.3">
      <c r="A13" s="112" t="s">
        <v>665</v>
      </c>
      <c r="B13" s="33">
        <v>8</v>
      </c>
      <c r="C13" s="33">
        <v>16.39</v>
      </c>
      <c r="D13" s="33">
        <v>6</v>
      </c>
      <c r="E13" s="33">
        <v>718</v>
      </c>
      <c r="F13" s="10" t="str">
        <f>+VLOOKUP(E13,Participants!$A$1:$F$798,2,FALSE)</f>
        <v>Remington Colt</v>
      </c>
      <c r="G13" s="10" t="str">
        <f>+VLOOKUP(E13,Participants!$A$1:$F$798,4,FALSE)</f>
        <v>CDL</v>
      </c>
      <c r="H13" s="10" t="str">
        <f>+VLOOKUP(E13,Participants!$A$1:$F$798,5,FALSE)</f>
        <v>M</v>
      </c>
      <c r="I13" s="10">
        <f>+VLOOKUP(E13,Participants!$A$1:$F$798,3,FALSE)</f>
        <v>6</v>
      </c>
      <c r="J13" s="10" t="str">
        <f>+VLOOKUP(E13,Participants!$A$1:$G$798,7,FALSE)</f>
        <v>JV BOYS</v>
      </c>
      <c r="K13" s="49">
        <f t="shared" si="0"/>
        <v>12</v>
      </c>
      <c r="L13" s="49"/>
    </row>
    <row r="14" spans="1:12" ht="14.25" customHeight="1" x14ac:dyDescent="0.3">
      <c r="A14" s="112" t="s">
        <v>665</v>
      </c>
      <c r="B14" s="33">
        <v>7</v>
      </c>
      <c r="C14" s="33">
        <v>16.93</v>
      </c>
      <c r="D14" s="33">
        <v>4</v>
      </c>
      <c r="E14" s="33">
        <v>715</v>
      </c>
      <c r="F14" s="10" t="str">
        <f>+VLOOKUP(E14,Participants!$A$1:$F$798,2,FALSE)</f>
        <v>Joey Thompson</v>
      </c>
      <c r="G14" s="10" t="str">
        <f>+VLOOKUP(E14,Participants!$A$1:$F$798,4,FALSE)</f>
        <v>CDL</v>
      </c>
      <c r="H14" s="10" t="str">
        <f>+VLOOKUP(E14,Participants!$A$1:$F$798,5,FALSE)</f>
        <v>M</v>
      </c>
      <c r="I14" s="10">
        <f>+VLOOKUP(E14,Participants!$A$1:$F$798,3,FALSE)</f>
        <v>5</v>
      </c>
      <c r="J14" s="10" t="str">
        <f>+VLOOKUP(E14,Participants!$A$1:$G$798,7,FALSE)</f>
        <v>JV BOYS</v>
      </c>
      <c r="K14" s="49">
        <f t="shared" si="0"/>
        <v>13</v>
      </c>
      <c r="L14" s="49"/>
    </row>
    <row r="15" spans="1:12" ht="14.25" customHeight="1" x14ac:dyDescent="0.3">
      <c r="A15" s="112" t="s">
        <v>665</v>
      </c>
      <c r="B15" s="33">
        <v>9</v>
      </c>
      <c r="C15" s="33">
        <v>17.260000000000002</v>
      </c>
      <c r="D15" s="33">
        <v>3</v>
      </c>
      <c r="E15" s="33">
        <v>634</v>
      </c>
      <c r="F15" s="10" t="str">
        <f>+VLOOKUP(E15,Participants!$A$1:$F$798,2,FALSE)</f>
        <v>Raylan Senft</v>
      </c>
      <c r="G15" s="10" t="str">
        <f>+VLOOKUP(E15,Participants!$A$1:$F$798,4,FALSE)</f>
        <v>BCS</v>
      </c>
      <c r="H15" s="10" t="str">
        <f>+VLOOKUP(E15,Participants!$A$1:$F$798,5,FALSE)</f>
        <v>M</v>
      </c>
      <c r="I15" s="10">
        <f>+VLOOKUP(E15,Participants!$A$1:$F$798,3,FALSE)</f>
        <v>6</v>
      </c>
      <c r="J15" s="10" t="str">
        <f>+VLOOKUP(E15,Participants!$A$1:$G$798,7,FALSE)</f>
        <v>JV BOYS</v>
      </c>
      <c r="K15" s="49">
        <f t="shared" si="0"/>
        <v>14</v>
      </c>
      <c r="L15" s="49"/>
    </row>
    <row r="16" spans="1:12" ht="14.25" customHeight="1" x14ac:dyDescent="0.3">
      <c r="A16" s="112" t="s">
        <v>665</v>
      </c>
      <c r="B16" s="33">
        <v>9</v>
      </c>
      <c r="C16" s="33">
        <v>17.3</v>
      </c>
      <c r="D16" s="33">
        <v>2</v>
      </c>
      <c r="E16" s="33">
        <v>757</v>
      </c>
      <c r="F16" s="10" t="str">
        <f>+VLOOKUP(E16,Participants!$A$1:$F$798,2,FALSE)</f>
        <v>Maximo Macerelli</v>
      </c>
      <c r="G16" s="10" t="str">
        <f>+VLOOKUP(E16,Participants!$A$1:$F$798,4,FALSE)</f>
        <v>CDP</v>
      </c>
      <c r="H16" s="10" t="str">
        <f>+VLOOKUP(E16,Participants!$A$1:$F$798,5,FALSE)</f>
        <v>M</v>
      </c>
      <c r="I16" s="10">
        <f>+VLOOKUP(E16,Participants!$A$1:$F$798,3,FALSE)</f>
        <v>6</v>
      </c>
      <c r="J16" s="10" t="str">
        <f>+VLOOKUP(E16,Participants!$A$1:$G$798,7,FALSE)</f>
        <v>JV BOYS</v>
      </c>
      <c r="K16" s="49">
        <f t="shared" si="0"/>
        <v>15</v>
      </c>
      <c r="L16" s="49"/>
    </row>
    <row r="17" spans="1:12" ht="14.25" customHeight="1" x14ac:dyDescent="0.3">
      <c r="A17" s="112" t="s">
        <v>665</v>
      </c>
      <c r="B17" s="33">
        <v>10</v>
      </c>
      <c r="C17" s="33">
        <v>17.57</v>
      </c>
      <c r="D17" s="33">
        <v>1</v>
      </c>
      <c r="E17" s="33">
        <v>1503</v>
      </c>
      <c r="F17" s="10" t="str">
        <f>+VLOOKUP(E17,Participants!$A$1:$F$798,2,FALSE)</f>
        <v>Thad Pawlowicz</v>
      </c>
      <c r="G17" s="10" t="str">
        <f>+VLOOKUP(E17,Participants!$A$1:$F$798,4,FALSE)</f>
        <v>SKS</v>
      </c>
      <c r="H17" s="10" t="str">
        <f>+VLOOKUP(E17,Participants!$A$1:$F$798,5,FALSE)</f>
        <v>M</v>
      </c>
      <c r="I17" s="10">
        <f>+VLOOKUP(E17,Participants!$A$1:$F$798,3,FALSE)</f>
        <v>6</v>
      </c>
      <c r="J17" s="10" t="str">
        <f>+VLOOKUP(E17,Participants!$A$1:$G$798,7,FALSE)</f>
        <v>JV BOYS</v>
      </c>
      <c r="K17" s="49">
        <f t="shared" si="0"/>
        <v>16</v>
      </c>
      <c r="L17" s="49"/>
    </row>
    <row r="18" spans="1:12" ht="14.25" customHeight="1" x14ac:dyDescent="0.3">
      <c r="A18" s="112" t="s">
        <v>665</v>
      </c>
      <c r="B18" s="33">
        <v>8</v>
      </c>
      <c r="C18" s="33">
        <v>17.739999999999998</v>
      </c>
      <c r="D18" s="33">
        <v>3</v>
      </c>
      <c r="E18" s="33">
        <v>309</v>
      </c>
      <c r="F18" s="10" t="str">
        <f>+VLOOKUP(E18,Participants!$A$1:$F$798,2,FALSE)</f>
        <v>Aidan Wren</v>
      </c>
      <c r="G18" s="10" t="str">
        <f>+VLOOKUP(E18,Participants!$A$1:$F$798,4,FALSE)</f>
        <v>AAG</v>
      </c>
      <c r="H18" s="10" t="str">
        <f>+VLOOKUP(E18,Participants!$A$1:$F$798,5,FALSE)</f>
        <v>M</v>
      </c>
      <c r="I18" s="10">
        <f>+VLOOKUP(E18,Participants!$A$1:$F$798,3,FALSE)</f>
        <v>5</v>
      </c>
      <c r="J18" s="10" t="str">
        <f>+VLOOKUP(E18,Participants!$A$1:$G$798,7,FALSE)</f>
        <v>JV BOYS</v>
      </c>
      <c r="K18" s="49">
        <f t="shared" si="0"/>
        <v>17</v>
      </c>
      <c r="L18" s="49"/>
    </row>
    <row r="19" spans="1:12" ht="14.25" customHeight="1" x14ac:dyDescent="0.3">
      <c r="A19" s="112" t="s">
        <v>665</v>
      </c>
      <c r="B19" s="33">
        <v>9</v>
      </c>
      <c r="C19" s="33">
        <v>17.89</v>
      </c>
      <c r="D19" s="33">
        <v>1</v>
      </c>
      <c r="E19" s="33">
        <v>633</v>
      </c>
      <c r="F19" s="10" t="str">
        <f>+VLOOKUP(E19,Participants!$A$1:$F$798,2,FALSE)</f>
        <v>Anthony Edwards</v>
      </c>
      <c r="G19" s="10" t="str">
        <f>+VLOOKUP(E19,Participants!$A$1:$F$798,4,FALSE)</f>
        <v>BCS</v>
      </c>
      <c r="H19" s="10" t="str">
        <f>+VLOOKUP(E19,Participants!$A$1:$F$798,5,FALSE)</f>
        <v>M</v>
      </c>
      <c r="I19" s="10">
        <f>+VLOOKUP(E19,Participants!$A$1:$F$798,3,FALSE)</f>
        <v>6</v>
      </c>
      <c r="J19" s="10" t="str">
        <f>+VLOOKUP(E19,Participants!$A$1:$G$798,7,FALSE)</f>
        <v>JV BOYS</v>
      </c>
      <c r="K19" s="49">
        <f t="shared" si="0"/>
        <v>18</v>
      </c>
      <c r="L19" s="49"/>
    </row>
    <row r="20" spans="1:12" ht="14.25" customHeight="1" x14ac:dyDescent="0.3">
      <c r="A20" s="112" t="s">
        <v>665</v>
      </c>
      <c r="B20" s="33">
        <v>7</v>
      </c>
      <c r="C20" s="33">
        <v>18.18</v>
      </c>
      <c r="D20" s="33">
        <v>6</v>
      </c>
      <c r="E20" s="33">
        <v>660</v>
      </c>
      <c r="F20" s="10" t="str">
        <f>+VLOOKUP(E20,Participants!$A$1:$F$798,2,FALSE)</f>
        <v>Franceso Papa</v>
      </c>
      <c r="G20" s="10" t="str">
        <f>+VLOOKUP(E20,Participants!$A$1:$F$798,4,FALSE)</f>
        <v>BTA</v>
      </c>
      <c r="H20" s="10" t="str">
        <f>+VLOOKUP(E20,Participants!$A$1:$F$798,5,FALSE)</f>
        <v>M</v>
      </c>
      <c r="I20" s="10">
        <f>+VLOOKUP(E20,Participants!$A$1:$F$798,3,FALSE)</f>
        <v>5</v>
      </c>
      <c r="J20" s="10" t="str">
        <f>+VLOOKUP(E20,Participants!$A$1:$G$798,7,FALSE)</f>
        <v>JV BOYS</v>
      </c>
      <c r="K20" s="49">
        <f t="shared" si="0"/>
        <v>19</v>
      </c>
      <c r="L20" s="49"/>
    </row>
    <row r="21" spans="1:12" ht="14.25" customHeight="1" x14ac:dyDescent="0.3">
      <c r="A21" s="112" t="s">
        <v>665</v>
      </c>
      <c r="B21" s="33">
        <v>8</v>
      </c>
      <c r="C21" s="33">
        <v>18.399999999999999</v>
      </c>
      <c r="D21" s="33">
        <v>1</v>
      </c>
      <c r="E21" s="33">
        <v>756</v>
      </c>
      <c r="F21" s="10" t="str">
        <f>+VLOOKUP(E21,Participants!$A$1:$F$798,2,FALSE)</f>
        <v>William Redd</v>
      </c>
      <c r="G21" s="10" t="str">
        <f>+VLOOKUP(E21,Participants!$A$1:$F$798,4,FALSE)</f>
        <v>CDP</v>
      </c>
      <c r="H21" s="10" t="str">
        <f>+VLOOKUP(E21,Participants!$A$1:$F$798,5,FALSE)</f>
        <v>M</v>
      </c>
      <c r="I21" s="10">
        <f>+VLOOKUP(E21,Participants!$A$1:$F$798,3,FALSE)</f>
        <v>5</v>
      </c>
      <c r="J21" s="10" t="str">
        <f>+VLOOKUP(E21,Participants!$A$1:$G$798,7,FALSE)</f>
        <v>JV BOYS</v>
      </c>
      <c r="K21" s="49">
        <f t="shared" si="0"/>
        <v>20</v>
      </c>
      <c r="L21" s="49"/>
    </row>
    <row r="22" spans="1:12" ht="14.25" customHeight="1" x14ac:dyDescent="0.3">
      <c r="A22" s="112" t="s">
        <v>665</v>
      </c>
      <c r="B22" s="33">
        <v>8</v>
      </c>
      <c r="C22" s="33">
        <v>18.489999999999998</v>
      </c>
      <c r="D22" s="33">
        <v>2</v>
      </c>
      <c r="E22" s="33">
        <v>753</v>
      </c>
      <c r="F22" s="10" t="str">
        <f>+VLOOKUP(E22,Participants!$A$1:$F$798,2,FALSE)</f>
        <v>Andrew Buck</v>
      </c>
      <c r="G22" s="10" t="str">
        <f>+VLOOKUP(E22,Participants!$A$1:$F$798,4,FALSE)</f>
        <v>CDP</v>
      </c>
      <c r="H22" s="10" t="str">
        <f>+VLOOKUP(E22,Participants!$A$1:$F$798,5,FALSE)</f>
        <v>M</v>
      </c>
      <c r="I22" s="10">
        <f>+VLOOKUP(E22,Participants!$A$1:$F$798,3,FALSE)</f>
        <v>5</v>
      </c>
      <c r="J22" s="10" t="str">
        <f>+VLOOKUP(E22,Participants!$A$1:$G$798,7,FALSE)</f>
        <v>JV BOYS</v>
      </c>
      <c r="K22" s="49">
        <f t="shared" si="0"/>
        <v>21</v>
      </c>
      <c r="L22" s="49"/>
    </row>
    <row r="23" spans="1:12" ht="14.25" customHeight="1" x14ac:dyDescent="0.3">
      <c r="A23" s="112" t="s">
        <v>665</v>
      </c>
      <c r="B23" s="33">
        <v>11</v>
      </c>
      <c r="C23" s="33">
        <v>19.02</v>
      </c>
      <c r="D23" s="33">
        <v>3</v>
      </c>
      <c r="E23" s="33">
        <v>997</v>
      </c>
      <c r="F23" s="10" t="str">
        <f>+VLOOKUP(E23,Participants!$A$1:$F$798,2,FALSE)</f>
        <v>Brody Wick</v>
      </c>
      <c r="G23" s="10" t="str">
        <f>+VLOOKUP(E23,Participants!$A$1:$F$798,4,FALSE)</f>
        <v>HFS</v>
      </c>
      <c r="H23" s="10" t="str">
        <f>+VLOOKUP(E23,Participants!$A$1:$F$798,5,FALSE)</f>
        <v>M</v>
      </c>
      <c r="I23" s="10">
        <f>+VLOOKUP(E23,Participants!$A$1:$F$798,3,FALSE)</f>
        <v>6</v>
      </c>
      <c r="J23" s="10" t="str">
        <f>+VLOOKUP(E23,Participants!$A$1:$G$798,7,FALSE)</f>
        <v>JV BOYS</v>
      </c>
      <c r="K23" s="49">
        <f t="shared" si="0"/>
        <v>22</v>
      </c>
      <c r="L23" s="49"/>
    </row>
    <row r="24" spans="1:12" ht="14.25" customHeight="1" x14ac:dyDescent="0.3">
      <c r="A24" s="112" t="s">
        <v>665</v>
      </c>
      <c r="B24" s="33">
        <v>10</v>
      </c>
      <c r="C24" s="33">
        <v>19.79</v>
      </c>
      <c r="D24" s="33">
        <v>2</v>
      </c>
      <c r="E24" s="33">
        <v>1498</v>
      </c>
      <c r="F24" s="10" t="str">
        <f>+VLOOKUP(E24,Participants!$A$1:$F$798,2,FALSE)</f>
        <v>Fionn Degnan</v>
      </c>
      <c r="G24" s="10" t="str">
        <f>+VLOOKUP(E24,Participants!$A$1:$F$798,4,FALSE)</f>
        <v>SKS</v>
      </c>
      <c r="H24" s="10" t="str">
        <f>+VLOOKUP(E24,Participants!$A$1:$F$798,5,FALSE)</f>
        <v>M</v>
      </c>
      <c r="I24" s="10">
        <f>+VLOOKUP(E24,Participants!$A$1:$F$798,3,FALSE)</f>
        <v>6</v>
      </c>
      <c r="J24" s="10" t="str">
        <f>+VLOOKUP(E24,Participants!$A$1:$G$798,7,FALSE)</f>
        <v>JV BOYS</v>
      </c>
      <c r="K24" s="49">
        <f t="shared" si="0"/>
        <v>23</v>
      </c>
      <c r="L24" s="49"/>
    </row>
    <row r="25" spans="1:12" ht="14.25" customHeight="1" x14ac:dyDescent="0.3">
      <c r="A25" s="112" t="s">
        <v>665</v>
      </c>
      <c r="B25" s="33">
        <v>11</v>
      </c>
      <c r="C25" s="33">
        <v>19.809999999999999</v>
      </c>
      <c r="D25" s="33">
        <v>1</v>
      </c>
      <c r="E25" s="33">
        <v>998</v>
      </c>
      <c r="F25" s="10" t="str">
        <f>+VLOOKUP(E25,Participants!$A$1:$F$798,2,FALSE)</f>
        <v>Colton Matthews</v>
      </c>
      <c r="G25" s="10" t="str">
        <f>+VLOOKUP(E25,Participants!$A$1:$F$798,4,FALSE)</f>
        <v>HFS</v>
      </c>
      <c r="H25" s="10" t="str">
        <f>+VLOOKUP(E25,Participants!$A$1:$F$798,5,FALSE)</f>
        <v>M</v>
      </c>
      <c r="I25" s="10">
        <f>+VLOOKUP(E25,Participants!$A$1:$F$798,3,FALSE)</f>
        <v>6</v>
      </c>
      <c r="J25" s="10" t="str">
        <f>+VLOOKUP(E25,Participants!$A$1:$G$798,7,FALSE)</f>
        <v>JV BOYS</v>
      </c>
      <c r="K25" s="49">
        <f t="shared" si="0"/>
        <v>24</v>
      </c>
      <c r="L25" s="49"/>
    </row>
    <row r="26" spans="1:12" ht="14.25" customHeight="1" x14ac:dyDescent="0.3">
      <c r="A26" s="112" t="s">
        <v>665</v>
      </c>
      <c r="B26" s="33">
        <v>11</v>
      </c>
      <c r="C26" s="33">
        <v>20.02</v>
      </c>
      <c r="D26" s="33">
        <v>2</v>
      </c>
      <c r="E26" s="33">
        <v>999</v>
      </c>
      <c r="F26" s="10" t="str">
        <f>+VLOOKUP(E26,Participants!$A$1:$F$798,2,FALSE)</f>
        <v>Colton Maseth</v>
      </c>
      <c r="G26" s="10" t="str">
        <f>+VLOOKUP(E26,Participants!$A$1:$F$798,4,FALSE)</f>
        <v>HFS</v>
      </c>
      <c r="H26" s="10" t="str">
        <f>+VLOOKUP(E26,Participants!$A$1:$F$798,5,FALSE)</f>
        <v>M</v>
      </c>
      <c r="I26" s="10">
        <f>+VLOOKUP(E26,Participants!$A$1:$F$798,3,FALSE)</f>
        <v>6</v>
      </c>
      <c r="J26" s="10" t="str">
        <f>+VLOOKUP(E26,Participants!$A$1:$G$798,7,FALSE)</f>
        <v>JV BOYS</v>
      </c>
      <c r="K26" s="49">
        <f t="shared" si="0"/>
        <v>25</v>
      </c>
      <c r="L26" s="49"/>
    </row>
    <row r="27" spans="1:12" ht="14.25" customHeight="1" x14ac:dyDescent="0.3">
      <c r="A27" s="112"/>
      <c r="B27" s="33"/>
      <c r="C27" s="33"/>
      <c r="D27" s="33"/>
      <c r="E27" s="33"/>
      <c r="F27" s="10"/>
      <c r="G27" s="10"/>
      <c r="H27" s="10"/>
      <c r="I27" s="10"/>
      <c r="J27" s="10"/>
      <c r="K27" s="49"/>
      <c r="L27" s="49"/>
    </row>
    <row r="28" spans="1:12" ht="14.25" customHeight="1" x14ac:dyDescent="0.3">
      <c r="A28" s="112" t="s">
        <v>665</v>
      </c>
      <c r="B28" s="33">
        <v>1</v>
      </c>
      <c r="C28" s="33">
        <v>14</v>
      </c>
      <c r="D28" s="33">
        <v>3</v>
      </c>
      <c r="E28" s="10">
        <v>1226</v>
      </c>
      <c r="F28" s="10" t="str">
        <f>+VLOOKUP(E28,Participants!$A$1:$F$798,2,FALSE)</f>
        <v>Mara Brell</v>
      </c>
      <c r="G28" s="10" t="str">
        <f>+VLOOKUP(E28,Participants!$A$1:$F$798,4,FALSE)</f>
        <v>MQA</v>
      </c>
      <c r="H28" s="10" t="str">
        <f>+VLOOKUP(E28,Participants!$A$1:$F$798,5,FALSE)</f>
        <v>F</v>
      </c>
      <c r="I28" s="10">
        <f>+VLOOKUP(E28,Participants!$A$1:$F$798,3,FALSE)</f>
        <v>6</v>
      </c>
      <c r="J28" s="10" t="str">
        <f>+VLOOKUP(E28,Participants!$A$1:$G$798,7,FALSE)</f>
        <v>JV GIRLS</v>
      </c>
      <c r="K28" s="49">
        <v>1</v>
      </c>
      <c r="L28" s="49">
        <v>10</v>
      </c>
    </row>
    <row r="29" spans="1:12" ht="14.25" customHeight="1" x14ac:dyDescent="0.3">
      <c r="A29" s="112" t="s">
        <v>665</v>
      </c>
      <c r="B29" s="33">
        <v>1</v>
      </c>
      <c r="C29" s="33">
        <v>15.35</v>
      </c>
      <c r="D29" s="33">
        <v>4</v>
      </c>
      <c r="E29" s="10">
        <v>1521</v>
      </c>
      <c r="F29" s="10" t="str">
        <f>+VLOOKUP(E29,Participants!$A$1:$F$798,2,FALSE)</f>
        <v>Quinn Snyder</v>
      </c>
      <c r="G29" s="10" t="str">
        <f>+VLOOKUP(E29,Participants!$A$1:$F$798,4,FALSE)</f>
        <v>SKS</v>
      </c>
      <c r="H29" s="10" t="str">
        <f>+VLOOKUP(E29,Participants!$A$1:$F$798,5,FALSE)</f>
        <v>F</v>
      </c>
      <c r="I29" s="10">
        <f>+VLOOKUP(E29,Participants!$A$1:$F$798,3,FALSE)</f>
        <v>6</v>
      </c>
      <c r="J29" s="10" t="str">
        <f>+VLOOKUP(E29,Participants!$A$1:$G$798,7,FALSE)</f>
        <v>JV GIRLS</v>
      </c>
      <c r="K29" s="49">
        <f>K28+1</f>
        <v>2</v>
      </c>
      <c r="L29" s="49">
        <v>8</v>
      </c>
    </row>
    <row r="30" spans="1:12" ht="14.25" customHeight="1" x14ac:dyDescent="0.3">
      <c r="A30" s="112" t="s">
        <v>665</v>
      </c>
      <c r="B30" s="33">
        <v>2</v>
      </c>
      <c r="C30" s="33">
        <v>15.5</v>
      </c>
      <c r="D30" s="33">
        <v>3</v>
      </c>
      <c r="E30" s="33">
        <v>1227</v>
      </c>
      <c r="F30" s="10" t="str">
        <f>+VLOOKUP(E30,Participants!$A$1:$F$798,2,FALSE)</f>
        <v>Danica Jones</v>
      </c>
      <c r="G30" s="10" t="str">
        <f>+VLOOKUP(E30,Participants!$A$1:$F$798,4,FALSE)</f>
        <v>MQA</v>
      </c>
      <c r="H30" s="10" t="str">
        <f>+VLOOKUP(E30,Participants!$A$1:$F$798,5,FALSE)</f>
        <v>F</v>
      </c>
      <c r="I30" s="10">
        <f>+VLOOKUP(E30,Participants!$A$1:$F$798,3,FALSE)</f>
        <v>6</v>
      </c>
      <c r="J30" s="10" t="str">
        <f>+VLOOKUP(E30,Participants!$A$1:$G$798,7,FALSE)</f>
        <v>JV GIRLS</v>
      </c>
      <c r="K30" s="49">
        <f t="shared" ref="K30:K62" si="1">K29+1</f>
        <v>3</v>
      </c>
      <c r="L30" s="49">
        <v>6</v>
      </c>
    </row>
    <row r="31" spans="1:12" ht="14.25" customHeight="1" x14ac:dyDescent="0.3">
      <c r="A31" s="112" t="s">
        <v>665</v>
      </c>
      <c r="B31" s="33">
        <v>3</v>
      </c>
      <c r="C31" s="33">
        <v>15.56</v>
      </c>
      <c r="D31" s="33">
        <v>3</v>
      </c>
      <c r="E31" s="33">
        <v>1219</v>
      </c>
      <c r="F31" s="10" t="str">
        <f>+VLOOKUP(E31,Participants!$A$1:$F$798,2,FALSE)</f>
        <v>Savannah Cirigliano</v>
      </c>
      <c r="G31" s="10" t="str">
        <f>+VLOOKUP(E31,Participants!$A$1:$F$798,4,FALSE)</f>
        <v>MQA</v>
      </c>
      <c r="H31" s="10" t="str">
        <f>+VLOOKUP(E31,Participants!$A$1:$F$798,5,FALSE)</f>
        <v>F</v>
      </c>
      <c r="I31" s="10">
        <f>+VLOOKUP(E31,Participants!$A$1:$F$798,3,FALSE)</f>
        <v>5</v>
      </c>
      <c r="J31" s="10" t="str">
        <f>+VLOOKUP(E31,Participants!$A$1:$G$798,7,FALSE)</f>
        <v>JV GIRLS</v>
      </c>
      <c r="K31" s="49">
        <f t="shared" si="1"/>
        <v>4</v>
      </c>
      <c r="L31" s="49">
        <v>5</v>
      </c>
    </row>
    <row r="32" spans="1:12" ht="14.25" customHeight="1" x14ac:dyDescent="0.3">
      <c r="A32" s="112" t="s">
        <v>665</v>
      </c>
      <c r="B32" s="33">
        <v>3</v>
      </c>
      <c r="C32" s="33">
        <v>16.05</v>
      </c>
      <c r="D32" s="33">
        <v>2</v>
      </c>
      <c r="E32" s="33">
        <v>760</v>
      </c>
      <c r="F32" s="10" t="str">
        <f>+VLOOKUP(E32,Participants!$A$1:$F$798,2,FALSE)</f>
        <v>Veronica Watkins</v>
      </c>
      <c r="G32" s="10" t="str">
        <f>+VLOOKUP(E32,Participants!$A$1:$F$798,4,FALSE)</f>
        <v>CDP</v>
      </c>
      <c r="H32" s="10" t="str">
        <f>+VLOOKUP(E32,Participants!$A$1:$F$798,5,FALSE)</f>
        <v>F</v>
      </c>
      <c r="I32" s="10">
        <f>+VLOOKUP(E32,Participants!$A$1:$F$798,3,FALSE)</f>
        <v>6</v>
      </c>
      <c r="J32" s="10" t="str">
        <f>+VLOOKUP(E32,Participants!$A$1:$G$798,7,FALSE)</f>
        <v>JV GIRLS</v>
      </c>
      <c r="K32" s="49">
        <f t="shared" si="1"/>
        <v>5</v>
      </c>
      <c r="L32" s="49">
        <v>4</v>
      </c>
    </row>
    <row r="33" spans="1:12" ht="14.25" customHeight="1" x14ac:dyDescent="0.3">
      <c r="A33" s="112" t="s">
        <v>665</v>
      </c>
      <c r="B33" s="33">
        <v>1</v>
      </c>
      <c r="C33" s="33">
        <v>16.190000000000001</v>
      </c>
      <c r="D33" s="33">
        <v>6</v>
      </c>
      <c r="E33" s="33">
        <v>662</v>
      </c>
      <c r="F33" s="10" t="str">
        <f>+VLOOKUP(E33,Participants!$A$1:$F$798,2,FALSE)</f>
        <v>Jaidlyn Megill</v>
      </c>
      <c r="G33" s="10" t="str">
        <f>+VLOOKUP(E33,Participants!$A$1:$F$798,4,FALSE)</f>
        <v>BTA</v>
      </c>
      <c r="H33" s="10" t="str">
        <f>+VLOOKUP(E33,Participants!$A$1:$F$798,5,FALSE)</f>
        <v>F</v>
      </c>
      <c r="I33" s="10">
        <f>+VLOOKUP(E33,Participants!$A$1:$F$798,3,FALSE)</f>
        <v>5</v>
      </c>
      <c r="J33" s="10" t="str">
        <f>+VLOOKUP(E33,Participants!$A$1:$G$798,7,FALSE)</f>
        <v>JV GIRLS</v>
      </c>
      <c r="K33" s="49">
        <f t="shared" si="1"/>
        <v>6</v>
      </c>
      <c r="L33" s="49">
        <v>3</v>
      </c>
    </row>
    <row r="34" spans="1:12" ht="14.25" customHeight="1" x14ac:dyDescent="0.3">
      <c r="A34" s="112" t="s">
        <v>665</v>
      </c>
      <c r="B34" s="33">
        <v>4</v>
      </c>
      <c r="C34" s="33">
        <v>16.32</v>
      </c>
      <c r="D34" s="33">
        <v>3</v>
      </c>
      <c r="E34" s="33">
        <v>1224</v>
      </c>
      <c r="F34" s="10" t="str">
        <f>+VLOOKUP(E34,Participants!$A$1:$F$798,2,FALSE)</f>
        <v>Kendall Swigart</v>
      </c>
      <c r="G34" s="10" t="str">
        <f>+VLOOKUP(E34,Participants!$A$1:$F$798,4,FALSE)</f>
        <v>MQA</v>
      </c>
      <c r="H34" s="10" t="str">
        <f>+VLOOKUP(E34,Participants!$A$1:$F$798,5,FALSE)</f>
        <v>F</v>
      </c>
      <c r="I34" s="10">
        <f>+VLOOKUP(E34,Participants!$A$1:$F$798,3,FALSE)</f>
        <v>5</v>
      </c>
      <c r="J34" s="10" t="str">
        <f>+VLOOKUP(E34,Participants!$A$1:$G$798,7,FALSE)</f>
        <v>JV GIRLS</v>
      </c>
      <c r="K34" s="49">
        <f t="shared" si="1"/>
        <v>7</v>
      </c>
      <c r="L34" s="49">
        <v>2</v>
      </c>
    </row>
    <row r="35" spans="1:12" ht="14.25" customHeight="1" x14ac:dyDescent="0.3">
      <c r="A35" s="112" t="s">
        <v>665</v>
      </c>
      <c r="B35" s="33">
        <v>2</v>
      </c>
      <c r="C35" s="33">
        <v>16.54</v>
      </c>
      <c r="D35" s="33">
        <v>4</v>
      </c>
      <c r="E35" s="33">
        <v>1510</v>
      </c>
      <c r="F35" s="10" t="str">
        <f>+VLOOKUP(E35,Participants!$A$1:$F$798,2,FALSE)</f>
        <v>Kiera Klinefelter</v>
      </c>
      <c r="G35" s="10" t="str">
        <f>+VLOOKUP(E35,Participants!$A$1:$F$798,4,FALSE)</f>
        <v>SKS</v>
      </c>
      <c r="H35" s="10" t="str">
        <f>+VLOOKUP(E35,Participants!$A$1:$F$798,5,FALSE)</f>
        <v>F</v>
      </c>
      <c r="I35" s="10">
        <f>+VLOOKUP(E35,Participants!$A$1:$F$798,3,FALSE)</f>
        <v>5</v>
      </c>
      <c r="J35" s="10" t="str">
        <f>+VLOOKUP(E35,Participants!$A$1:$G$798,7,FALSE)</f>
        <v>JV GIRLS</v>
      </c>
      <c r="K35" s="49">
        <f t="shared" si="1"/>
        <v>8</v>
      </c>
      <c r="L35" s="49">
        <v>1</v>
      </c>
    </row>
    <row r="36" spans="1:12" ht="14.25" customHeight="1" x14ac:dyDescent="0.3">
      <c r="A36" s="112" t="s">
        <v>665</v>
      </c>
      <c r="B36" s="33">
        <v>1</v>
      </c>
      <c r="C36" s="33">
        <v>16.559999999999999</v>
      </c>
      <c r="D36" s="33">
        <v>2</v>
      </c>
      <c r="E36" s="10">
        <v>375</v>
      </c>
      <c r="F36" s="10" t="str">
        <f>+VLOOKUP(E36,Participants!$A$1:$F$798,2,FALSE)</f>
        <v>Josie Pawlowski</v>
      </c>
      <c r="G36" s="10" t="str">
        <f>+VLOOKUP(E36,Participants!$A$1:$F$798,4,FALSE)</f>
        <v>AAP</v>
      </c>
      <c r="H36" s="10" t="str">
        <f>+VLOOKUP(E36,Participants!$A$1:$F$798,5,FALSE)</f>
        <v>F</v>
      </c>
      <c r="I36" s="10">
        <f>+VLOOKUP(E36,Participants!$A$1:$F$798,3,FALSE)</f>
        <v>6</v>
      </c>
      <c r="J36" s="10" t="str">
        <f>+VLOOKUP(E36,Participants!$A$1:$G$798,7,FALSE)</f>
        <v>JV GIRLS</v>
      </c>
      <c r="K36" s="49">
        <f t="shared" si="1"/>
        <v>9</v>
      </c>
      <c r="L36" s="49"/>
    </row>
    <row r="37" spans="1:12" ht="14.25" customHeight="1" x14ac:dyDescent="0.3">
      <c r="A37" s="112" t="s">
        <v>665</v>
      </c>
      <c r="B37" s="33">
        <v>4</v>
      </c>
      <c r="C37" s="33">
        <v>16.690000000000001</v>
      </c>
      <c r="D37" s="33">
        <v>4</v>
      </c>
      <c r="E37" s="33">
        <v>1520</v>
      </c>
      <c r="F37" s="10" t="str">
        <f>+VLOOKUP(E37,Participants!$A$1:$F$798,2,FALSE)</f>
        <v>Ella Scaltz</v>
      </c>
      <c r="G37" s="10" t="str">
        <f>+VLOOKUP(E37,Participants!$A$1:$F$798,4,FALSE)</f>
        <v>SKS</v>
      </c>
      <c r="H37" s="10" t="str">
        <f>+VLOOKUP(E37,Participants!$A$1:$F$798,5,FALSE)</f>
        <v>F</v>
      </c>
      <c r="I37" s="10">
        <f>+VLOOKUP(E37,Participants!$A$1:$F$798,3,FALSE)</f>
        <v>6</v>
      </c>
      <c r="J37" s="10" t="str">
        <f>+VLOOKUP(E37,Participants!$A$1:$G$798,7,FALSE)</f>
        <v>JV GIRLS</v>
      </c>
      <c r="K37" s="49">
        <f t="shared" si="1"/>
        <v>10</v>
      </c>
      <c r="L37" s="49"/>
    </row>
    <row r="38" spans="1:12" ht="14.25" customHeight="1" x14ac:dyDescent="0.3">
      <c r="A38" s="112" t="s">
        <v>665</v>
      </c>
      <c r="B38" s="33">
        <v>4</v>
      </c>
      <c r="C38" s="33">
        <v>16.79</v>
      </c>
      <c r="D38" s="33">
        <v>6</v>
      </c>
      <c r="E38" s="33">
        <v>668</v>
      </c>
      <c r="F38" s="10" t="str">
        <f>+VLOOKUP(E38,Participants!$A$1:$F$798,2,FALSE)</f>
        <v>Arria Shannon</v>
      </c>
      <c r="G38" s="10" t="str">
        <f>+VLOOKUP(E38,Participants!$A$1:$F$798,4,FALSE)</f>
        <v>BTA</v>
      </c>
      <c r="H38" s="10" t="str">
        <f>+VLOOKUP(E38,Participants!$A$1:$F$798,5,FALSE)</f>
        <v>F</v>
      </c>
      <c r="I38" s="10">
        <f>+VLOOKUP(E38,Participants!$A$1:$F$798,3,FALSE)</f>
        <v>6</v>
      </c>
      <c r="J38" s="10" t="str">
        <f>+VLOOKUP(E38,Participants!$A$1:$G$798,7,FALSE)</f>
        <v>JV GIRLS</v>
      </c>
      <c r="K38" s="49">
        <f t="shared" si="1"/>
        <v>11</v>
      </c>
      <c r="L38" s="49"/>
    </row>
    <row r="39" spans="1:12" ht="14.25" customHeight="1" x14ac:dyDescent="0.3">
      <c r="A39" s="112" t="s">
        <v>665</v>
      </c>
      <c r="B39" s="33">
        <v>4</v>
      </c>
      <c r="C39" s="33">
        <v>16.809999999999999</v>
      </c>
      <c r="D39" s="33">
        <v>1</v>
      </c>
      <c r="E39" s="33">
        <v>722</v>
      </c>
      <c r="F39" s="10" t="str">
        <f>+VLOOKUP(E39,Participants!$A$1:$F$798,2,FALSE)</f>
        <v>Ava Parrish</v>
      </c>
      <c r="G39" s="10" t="str">
        <f>+VLOOKUP(E39,Participants!$A$1:$F$798,4,FALSE)</f>
        <v>CDL</v>
      </c>
      <c r="H39" s="10" t="str">
        <f>+VLOOKUP(E39,Participants!$A$1:$F$798,5,FALSE)</f>
        <v>F</v>
      </c>
      <c r="I39" s="10">
        <f>+VLOOKUP(E39,Participants!$A$1:$F$798,3,FALSE)</f>
        <v>6</v>
      </c>
      <c r="J39" s="10" t="str">
        <f>+VLOOKUP(E39,Participants!$A$1:$G$798,7,FALSE)</f>
        <v>JV GIRLS</v>
      </c>
      <c r="K39" s="49">
        <f t="shared" si="1"/>
        <v>12</v>
      </c>
      <c r="L39" s="49"/>
    </row>
    <row r="40" spans="1:12" ht="14.25" customHeight="1" x14ac:dyDescent="0.3">
      <c r="A40" s="112" t="s">
        <v>665</v>
      </c>
      <c r="B40" s="33">
        <v>2</v>
      </c>
      <c r="C40" s="33">
        <v>16.829999999999998</v>
      </c>
      <c r="D40" s="33">
        <v>6</v>
      </c>
      <c r="E40" s="33">
        <v>668</v>
      </c>
      <c r="F40" s="10" t="str">
        <f>+VLOOKUP(E40,Participants!$A$1:$F$798,2,FALSE)</f>
        <v>Arria Shannon</v>
      </c>
      <c r="G40" s="10" t="str">
        <f>+VLOOKUP(E40,Participants!$A$1:$F$798,4,FALSE)</f>
        <v>BTA</v>
      </c>
      <c r="H40" s="10" t="str">
        <f>+VLOOKUP(E40,Participants!$A$1:$F$798,5,FALSE)</f>
        <v>F</v>
      </c>
      <c r="I40" s="10">
        <f>+VLOOKUP(E40,Participants!$A$1:$F$798,3,FALSE)</f>
        <v>6</v>
      </c>
      <c r="J40" s="10" t="str">
        <f>+VLOOKUP(E40,Participants!$A$1:$G$798,7,FALSE)</f>
        <v>JV GIRLS</v>
      </c>
      <c r="K40" s="49">
        <f t="shared" si="1"/>
        <v>13</v>
      </c>
      <c r="L40" s="49"/>
    </row>
    <row r="41" spans="1:12" ht="14.25" customHeight="1" x14ac:dyDescent="0.3">
      <c r="A41" s="112" t="s">
        <v>665</v>
      </c>
      <c r="B41" s="33">
        <v>6</v>
      </c>
      <c r="C41" s="33">
        <v>16.850000000000001</v>
      </c>
      <c r="D41" s="33">
        <v>5</v>
      </c>
      <c r="E41" s="33">
        <v>667</v>
      </c>
      <c r="F41" s="10" t="str">
        <f>+VLOOKUP(E41,Participants!$A$1:$F$798,2,FALSE)</f>
        <v>Allie Scheerbaum</v>
      </c>
      <c r="G41" s="10" t="str">
        <f>+VLOOKUP(E41,Participants!$A$1:$F$798,4,FALSE)</f>
        <v>BTA</v>
      </c>
      <c r="H41" s="10" t="str">
        <f>+VLOOKUP(E41,Participants!$A$1:$F$798,5,FALSE)</f>
        <v>F</v>
      </c>
      <c r="I41" s="10">
        <f>+VLOOKUP(E41,Participants!$A$1:$F$798,3,FALSE)</f>
        <v>6</v>
      </c>
      <c r="J41" s="10" t="str">
        <f>+VLOOKUP(E41,Participants!$A$1:$G$798,7,FALSE)</f>
        <v>JV GIRLS</v>
      </c>
      <c r="K41" s="49">
        <f t="shared" si="1"/>
        <v>14</v>
      </c>
      <c r="L41" s="49"/>
    </row>
    <row r="42" spans="1:12" ht="14.25" customHeight="1" x14ac:dyDescent="0.3">
      <c r="A42" s="112" t="s">
        <v>665</v>
      </c>
      <c r="B42" s="33">
        <v>5</v>
      </c>
      <c r="C42" s="33">
        <v>17.010000000000002</v>
      </c>
      <c r="D42" s="33">
        <v>3</v>
      </c>
      <c r="E42" s="33">
        <v>1223</v>
      </c>
      <c r="F42" s="10" t="str">
        <f>+VLOOKUP(E42,Participants!$A$1:$F$798,2,FALSE)</f>
        <v>Maddy Skowronski</v>
      </c>
      <c r="G42" s="10" t="str">
        <f>+VLOOKUP(E42,Participants!$A$1:$F$798,4,FALSE)</f>
        <v>MQA</v>
      </c>
      <c r="H42" s="10" t="str">
        <f>+VLOOKUP(E42,Participants!$A$1:$F$798,5,FALSE)</f>
        <v>F</v>
      </c>
      <c r="I42" s="10">
        <f>+VLOOKUP(E42,Participants!$A$1:$F$798,3,FALSE)</f>
        <v>5</v>
      </c>
      <c r="J42" s="10" t="str">
        <f>+VLOOKUP(E42,Participants!$A$1:$G$798,7,FALSE)</f>
        <v>JV GIRLS</v>
      </c>
      <c r="K42" s="49">
        <f t="shared" si="1"/>
        <v>15</v>
      </c>
      <c r="L42" s="49"/>
    </row>
    <row r="43" spans="1:12" ht="14.25" customHeight="1" x14ac:dyDescent="0.3">
      <c r="A43" s="112" t="s">
        <v>665</v>
      </c>
      <c r="B43" s="33">
        <v>4</v>
      </c>
      <c r="C43" s="33">
        <v>17.12</v>
      </c>
      <c r="D43" s="33">
        <v>2</v>
      </c>
      <c r="E43" s="33">
        <v>758</v>
      </c>
      <c r="F43" s="10" t="str">
        <f>+VLOOKUP(E43,Participants!$A$1:$F$798,2,FALSE)</f>
        <v>Clare-Marie Shearer</v>
      </c>
      <c r="G43" s="10" t="str">
        <f>+VLOOKUP(E43,Participants!$A$1:$F$798,4,FALSE)</f>
        <v>CDP</v>
      </c>
      <c r="H43" s="10" t="str">
        <f>+VLOOKUP(E43,Participants!$A$1:$F$798,5,FALSE)</f>
        <v>F</v>
      </c>
      <c r="I43" s="10">
        <f>+VLOOKUP(E43,Participants!$A$1:$F$798,3,FALSE)</f>
        <v>5</v>
      </c>
      <c r="J43" s="10" t="str">
        <f>+VLOOKUP(E43,Participants!$A$1:$G$798,7,FALSE)</f>
        <v>JV GIRLS</v>
      </c>
      <c r="K43" s="49">
        <f t="shared" si="1"/>
        <v>16</v>
      </c>
      <c r="L43" s="49"/>
    </row>
    <row r="44" spans="1:12" ht="14.25" customHeight="1" x14ac:dyDescent="0.3">
      <c r="A44" s="112" t="s">
        <v>665</v>
      </c>
      <c r="B44" s="33">
        <v>3</v>
      </c>
      <c r="C44" s="33">
        <v>17.25</v>
      </c>
      <c r="D44" s="33">
        <v>6</v>
      </c>
      <c r="E44" s="33">
        <v>663</v>
      </c>
      <c r="F44" s="10" t="str">
        <f>+VLOOKUP(E44,Participants!$A$1:$F$798,2,FALSE)</f>
        <v>Katalina Barnett</v>
      </c>
      <c r="G44" s="10" t="str">
        <f>+VLOOKUP(E44,Participants!$A$1:$F$798,4,FALSE)</f>
        <v>BTA</v>
      </c>
      <c r="H44" s="10" t="str">
        <f>+VLOOKUP(E44,Participants!$A$1:$F$798,5,FALSE)</f>
        <v>F</v>
      </c>
      <c r="I44" s="10">
        <f>+VLOOKUP(E44,Participants!$A$1:$F$798,3,FALSE)</f>
        <v>5</v>
      </c>
      <c r="J44" s="10" t="str">
        <f>+VLOOKUP(E44,Participants!$A$1:$G$798,7,FALSE)</f>
        <v>JV GIRLS</v>
      </c>
      <c r="K44" s="49">
        <f t="shared" si="1"/>
        <v>17</v>
      </c>
      <c r="L44" s="49"/>
    </row>
    <row r="45" spans="1:12" ht="14.25" customHeight="1" x14ac:dyDescent="0.3">
      <c r="A45" s="112" t="s">
        <v>665</v>
      </c>
      <c r="B45" s="33">
        <v>5</v>
      </c>
      <c r="C45" s="33">
        <v>17.25</v>
      </c>
      <c r="D45" s="33">
        <v>6</v>
      </c>
      <c r="E45" s="33">
        <v>669</v>
      </c>
      <c r="F45" s="10" t="str">
        <f>+VLOOKUP(E45,Participants!$A$1:$F$798,2,FALSE)</f>
        <v>Reagan Straub</v>
      </c>
      <c r="G45" s="10" t="str">
        <f>+VLOOKUP(E45,Participants!$A$1:$F$798,4,FALSE)</f>
        <v>BTA</v>
      </c>
      <c r="H45" s="10" t="s">
        <v>38</v>
      </c>
      <c r="I45" s="10">
        <f>+VLOOKUP(E45,Participants!$A$1:$F$798,3,FALSE)</f>
        <v>6</v>
      </c>
      <c r="J45" s="10" t="s">
        <v>57</v>
      </c>
      <c r="K45" s="49">
        <f t="shared" si="1"/>
        <v>18</v>
      </c>
      <c r="L45" s="33"/>
    </row>
    <row r="46" spans="1:12" ht="14.25" customHeight="1" x14ac:dyDescent="0.3">
      <c r="A46" s="112" t="s">
        <v>665</v>
      </c>
      <c r="B46" s="33">
        <v>2</v>
      </c>
      <c r="C46" s="33">
        <v>17.5</v>
      </c>
      <c r="D46" s="33">
        <v>2</v>
      </c>
      <c r="E46" s="33">
        <v>376</v>
      </c>
      <c r="F46" s="10" t="str">
        <f>+VLOOKUP(E46,Participants!$A$1:$F$798,2,FALSE)</f>
        <v>Zoe Randall</v>
      </c>
      <c r="G46" s="10" t="str">
        <f>+VLOOKUP(E46,Participants!$A$1:$F$798,4,FALSE)</f>
        <v>AAP</v>
      </c>
      <c r="H46" s="10" t="str">
        <f>+VLOOKUP(E46,Participants!$A$1:$F$798,5,FALSE)</f>
        <v>F</v>
      </c>
      <c r="I46" s="10">
        <f>+VLOOKUP(E46,Participants!$A$1:$F$798,3,FALSE)</f>
        <v>6</v>
      </c>
      <c r="J46" s="10" t="str">
        <f>+VLOOKUP(E46,Participants!$A$1:$G$798,7,FALSE)</f>
        <v>JV GIRLS</v>
      </c>
      <c r="K46" s="49">
        <f t="shared" si="1"/>
        <v>19</v>
      </c>
      <c r="L46" s="49"/>
    </row>
    <row r="47" spans="1:12" ht="14.25" customHeight="1" x14ac:dyDescent="0.3">
      <c r="A47" s="112" t="s">
        <v>665</v>
      </c>
      <c r="B47" s="33">
        <v>3</v>
      </c>
      <c r="C47" s="33">
        <v>17.510000000000002</v>
      </c>
      <c r="D47" s="33">
        <v>4</v>
      </c>
      <c r="E47" s="33">
        <v>1507</v>
      </c>
      <c r="F47" s="10" t="str">
        <f>+VLOOKUP(E47,Participants!$A$1:$F$798,2,FALSE)</f>
        <v>Ainsley Coberly</v>
      </c>
      <c r="G47" s="10" t="str">
        <f>+VLOOKUP(E47,Participants!$A$1:$F$798,4,FALSE)</f>
        <v>SKS</v>
      </c>
      <c r="H47" s="10" t="str">
        <f>+VLOOKUP(E47,Participants!$A$1:$F$798,5,FALSE)</f>
        <v>F</v>
      </c>
      <c r="I47" s="10">
        <f>+VLOOKUP(E47,Participants!$A$1:$F$798,3,FALSE)</f>
        <v>5</v>
      </c>
      <c r="J47" s="10" t="str">
        <f>+VLOOKUP(E47,Participants!$A$1:$G$798,7,FALSE)</f>
        <v>JV GIRLS</v>
      </c>
      <c r="K47" s="49">
        <f t="shared" si="1"/>
        <v>20</v>
      </c>
      <c r="L47" s="49"/>
    </row>
    <row r="48" spans="1:12" ht="14.25" customHeight="1" x14ac:dyDescent="0.3">
      <c r="A48" s="112" t="s">
        <v>665</v>
      </c>
      <c r="B48" s="33">
        <v>5</v>
      </c>
      <c r="C48" s="33">
        <v>17.53</v>
      </c>
      <c r="D48" s="33">
        <v>1</v>
      </c>
      <c r="E48" s="33">
        <v>721</v>
      </c>
      <c r="F48" s="10" t="str">
        <f>+VLOOKUP(E48,Participants!$A$1:$F$798,2,FALSE)</f>
        <v>Audrey Goodsell</v>
      </c>
      <c r="G48" s="10" t="str">
        <f>+VLOOKUP(E48,Participants!$A$1:$F$798,4,FALSE)</f>
        <v>CDL</v>
      </c>
      <c r="H48" s="10" t="str">
        <f>+VLOOKUP(E48,Participants!$A$1:$F$798,5,FALSE)</f>
        <v>F</v>
      </c>
      <c r="I48" s="10">
        <f>+VLOOKUP(E48,Participants!$A$1:$F$798,3,FALSE)</f>
        <v>5</v>
      </c>
      <c r="J48" s="10" t="str">
        <f>+VLOOKUP(E48,Participants!$A$1:$G$798,7,FALSE)</f>
        <v>JV GIRLS</v>
      </c>
      <c r="K48" s="49">
        <f t="shared" si="1"/>
        <v>21</v>
      </c>
      <c r="L48" s="49"/>
    </row>
    <row r="49" spans="1:12" ht="14.25" customHeight="1" x14ac:dyDescent="0.3">
      <c r="A49" s="112" t="s">
        <v>665</v>
      </c>
      <c r="B49" s="33">
        <v>5</v>
      </c>
      <c r="C49" s="33">
        <v>17.64</v>
      </c>
      <c r="D49" s="33">
        <v>2</v>
      </c>
      <c r="E49" s="33">
        <v>759</v>
      </c>
      <c r="F49" s="10" t="str">
        <f>+VLOOKUP(E49,Participants!$A$1:$F$798,2,FALSE)</f>
        <v>Lillian Dieffenbach</v>
      </c>
      <c r="G49" s="10" t="str">
        <f>+VLOOKUP(E49,Participants!$A$1:$F$798,4,FALSE)</f>
        <v>CDP</v>
      </c>
      <c r="H49" s="10" t="str">
        <f>+VLOOKUP(E49,Participants!$A$1:$F$798,5,FALSE)</f>
        <v>F</v>
      </c>
      <c r="I49" s="10">
        <f>+VLOOKUP(E49,Participants!$A$1:$F$798,3,FALSE)</f>
        <v>5</v>
      </c>
      <c r="J49" s="10" t="str">
        <f>+VLOOKUP(E49,Participants!$A$1:$G$798,7,FALSE)</f>
        <v>JV GIRLS</v>
      </c>
      <c r="K49" s="49">
        <f t="shared" si="1"/>
        <v>22</v>
      </c>
      <c r="L49" s="49"/>
    </row>
    <row r="50" spans="1:12" ht="15" customHeight="1" x14ac:dyDescent="0.3">
      <c r="A50" s="112" t="s">
        <v>665</v>
      </c>
      <c r="B50" s="33">
        <v>2</v>
      </c>
      <c r="C50" s="33">
        <v>17.690000000000001</v>
      </c>
      <c r="D50" s="33">
        <v>5</v>
      </c>
      <c r="E50" s="33">
        <v>638</v>
      </c>
      <c r="F50" s="10" t="str">
        <f>+VLOOKUP(E50,Participants!$A$1:$F$798,2,FALSE)</f>
        <v>Madelyn Miklavic</v>
      </c>
      <c r="G50" s="10" t="str">
        <f>+VLOOKUP(E50,Participants!$A$1:$F$798,4,FALSE)</f>
        <v>BCS</v>
      </c>
      <c r="H50" s="10" t="str">
        <f>+VLOOKUP(E50,Participants!$A$1:$F$798,5,FALSE)</f>
        <v>F</v>
      </c>
      <c r="I50" s="10">
        <f>+VLOOKUP(E50,Participants!$A$1:$F$798,3,FALSE)</f>
        <v>6</v>
      </c>
      <c r="J50" s="10" t="str">
        <f>+VLOOKUP(E50,Participants!$A$1:$G$798,7,FALSE)</f>
        <v>JV GIRLS</v>
      </c>
      <c r="K50" s="49">
        <f t="shared" si="1"/>
        <v>23</v>
      </c>
      <c r="L50" s="49"/>
    </row>
    <row r="51" spans="1:12" ht="14.25" customHeight="1" x14ac:dyDescent="0.3">
      <c r="A51" s="112" t="s">
        <v>665</v>
      </c>
      <c r="B51" s="33">
        <v>3</v>
      </c>
      <c r="C51" s="33">
        <v>17.760000000000002</v>
      </c>
      <c r="D51" s="33">
        <v>5</v>
      </c>
      <c r="E51" s="33">
        <v>373</v>
      </c>
      <c r="F51" s="10" t="str">
        <f>+VLOOKUP(E51,Participants!$A$1:$F$798,2,FALSE)</f>
        <v>Olivia Whetzel</v>
      </c>
      <c r="G51" s="10" t="str">
        <f>+VLOOKUP(E51,Participants!$A$1:$F$798,4,FALSE)</f>
        <v>AAP</v>
      </c>
      <c r="H51" s="10" t="str">
        <f>+VLOOKUP(E51,Participants!$A$1:$F$798,5,FALSE)</f>
        <v>F</v>
      </c>
      <c r="I51" s="10">
        <f>+VLOOKUP(E51,Participants!$A$1:$F$798,3,FALSE)</f>
        <v>5</v>
      </c>
      <c r="J51" s="10" t="str">
        <f>+VLOOKUP(E51,Participants!$A$1:$G$798,7,FALSE)</f>
        <v>JV GIRLS</v>
      </c>
      <c r="K51" s="49">
        <f t="shared" si="1"/>
        <v>24</v>
      </c>
      <c r="L51" s="49"/>
    </row>
    <row r="52" spans="1:12" ht="14.25" customHeight="1" x14ac:dyDescent="0.3">
      <c r="A52" s="112" t="s">
        <v>665</v>
      </c>
      <c r="B52" s="33">
        <v>6</v>
      </c>
      <c r="C52" s="33">
        <v>17.77</v>
      </c>
      <c r="D52" s="33">
        <v>3</v>
      </c>
      <c r="E52" s="33">
        <v>1218</v>
      </c>
      <c r="F52" s="10" t="str">
        <f>+VLOOKUP(E52,Participants!$A$1:$F$798,2,FALSE)</f>
        <v>Octavia Andree</v>
      </c>
      <c r="G52" s="10" t="str">
        <f>+VLOOKUP(E52,Participants!$A$1:$F$798,4,FALSE)</f>
        <v>MQA</v>
      </c>
      <c r="H52" s="10" t="str">
        <f>+VLOOKUP(E52,Participants!$A$1:$F$798,5,FALSE)</f>
        <v>F</v>
      </c>
      <c r="I52" s="10">
        <f>+VLOOKUP(E52,Participants!$A$1:$F$798,3,FALSE)</f>
        <v>5</v>
      </c>
      <c r="J52" s="10" t="str">
        <f>+VLOOKUP(E52,Participants!$A$1:$G$798,7,FALSE)</f>
        <v>JV GIRLS</v>
      </c>
      <c r="K52" s="49">
        <f t="shared" si="1"/>
        <v>25</v>
      </c>
      <c r="L52" s="49"/>
    </row>
    <row r="53" spans="1:12" ht="14.25" customHeight="1" x14ac:dyDescent="0.3">
      <c r="A53" s="112" t="s">
        <v>665</v>
      </c>
      <c r="B53" s="33">
        <v>4</v>
      </c>
      <c r="C53" s="33">
        <v>18.420000000000002</v>
      </c>
      <c r="D53" s="33">
        <v>5</v>
      </c>
      <c r="E53" s="33">
        <v>1508</v>
      </c>
      <c r="F53" s="10" t="str">
        <f>+VLOOKUP(E53,Participants!$A$1:$F$798,2,FALSE)</f>
        <v>Isabel Costigan</v>
      </c>
      <c r="G53" s="10" t="str">
        <f>+VLOOKUP(E53,Participants!$A$1:$F$798,4,FALSE)</f>
        <v>SKS</v>
      </c>
      <c r="H53" s="10" t="str">
        <f>+VLOOKUP(E53,Participants!$A$1:$F$798,5,FALSE)</f>
        <v>F</v>
      </c>
      <c r="I53" s="10">
        <f>+VLOOKUP(E53,Participants!$A$1:$F$798,3,FALSE)</f>
        <v>5</v>
      </c>
      <c r="J53" s="10" t="str">
        <f>+VLOOKUP(E53,Participants!$A$1:$G$798,7,FALSE)</f>
        <v>JV GIRLS</v>
      </c>
      <c r="K53" s="49">
        <f t="shared" si="1"/>
        <v>26</v>
      </c>
      <c r="L53" s="49"/>
    </row>
    <row r="54" spans="1:12" ht="14.25" customHeight="1" x14ac:dyDescent="0.3">
      <c r="A54" s="112" t="s">
        <v>665</v>
      </c>
      <c r="B54" s="33">
        <v>1</v>
      </c>
      <c r="C54" s="33">
        <v>18.77</v>
      </c>
      <c r="D54" s="33">
        <v>5</v>
      </c>
      <c r="E54" s="33">
        <v>637</v>
      </c>
      <c r="F54" s="10" t="str">
        <f>+VLOOKUP(E54,Participants!$A$1:$F$798,2,FALSE)</f>
        <v>Olivia Yeager</v>
      </c>
      <c r="G54" s="10" t="str">
        <f>+VLOOKUP(E54,Participants!$A$1:$F$798,4,FALSE)</f>
        <v>BCS</v>
      </c>
      <c r="H54" s="10" t="str">
        <f>+VLOOKUP(E54,Participants!$A$1:$F$798,5,FALSE)</f>
        <v>F</v>
      </c>
      <c r="I54" s="10">
        <f>+VLOOKUP(E54,Participants!$A$1:$F$798,3,FALSE)</f>
        <v>5</v>
      </c>
      <c r="J54" s="10" t="str">
        <f>+VLOOKUP(E54,Participants!$A$1:$G$798,7,FALSE)</f>
        <v>JV GIRLS</v>
      </c>
      <c r="K54" s="49">
        <f t="shared" si="1"/>
        <v>27</v>
      </c>
      <c r="L54" s="49"/>
    </row>
    <row r="55" spans="1:12" ht="14.25" customHeight="1" x14ac:dyDescent="0.3">
      <c r="A55" s="112" t="s">
        <v>665</v>
      </c>
      <c r="B55" s="33">
        <v>1</v>
      </c>
      <c r="C55" s="33">
        <v>19</v>
      </c>
      <c r="D55" s="33">
        <v>1</v>
      </c>
      <c r="E55" s="10">
        <v>1683</v>
      </c>
      <c r="F55" s="10" t="str">
        <f>+VLOOKUP(E55,Participants!$A$1:$F$798,2,FALSE)</f>
        <v>Mary Lariviere</v>
      </c>
      <c r="G55" s="10" t="str">
        <f>+VLOOKUP(E55,Participants!$A$1:$F$798,4,FALSE)</f>
        <v>STG</v>
      </c>
      <c r="H55" s="10" t="str">
        <f>+VLOOKUP(E55,Participants!$A$1:$F$798,5,FALSE)</f>
        <v>F</v>
      </c>
      <c r="I55" s="10">
        <f>+VLOOKUP(E55,Participants!$A$1:$F$798,3,FALSE)</f>
        <v>5</v>
      </c>
      <c r="J55" s="10" t="str">
        <f>+VLOOKUP(E55,Participants!$A$1:$G$798,7,FALSE)</f>
        <v>JV GIRLS</v>
      </c>
      <c r="K55" s="49">
        <f t="shared" si="1"/>
        <v>28</v>
      </c>
      <c r="L55" s="49"/>
    </row>
    <row r="56" spans="1:12" ht="14.25" customHeight="1" x14ac:dyDescent="0.3">
      <c r="A56" s="112" t="s">
        <v>665</v>
      </c>
      <c r="B56" s="33">
        <v>6</v>
      </c>
      <c r="C56" s="33">
        <v>19.329999999999998</v>
      </c>
      <c r="D56" s="33">
        <v>4</v>
      </c>
      <c r="E56" s="33">
        <v>1514</v>
      </c>
      <c r="F56" s="10" t="str">
        <f>+VLOOKUP(E56,Participants!$A$1:$F$798,2,FALSE)</f>
        <v>Charlotte Wohar</v>
      </c>
      <c r="G56" s="10" t="str">
        <f>+VLOOKUP(E56,Participants!$A$1:$F$798,4,FALSE)</f>
        <v>SKS</v>
      </c>
      <c r="H56" s="10" t="str">
        <f>+VLOOKUP(E56,Participants!$A$1:$F$798,5,FALSE)</f>
        <v>F</v>
      </c>
      <c r="I56" s="10">
        <f>+VLOOKUP(E56,Participants!$A$1:$F$798,3,FALSE)</f>
        <v>5</v>
      </c>
      <c r="J56" s="10" t="str">
        <f>+VLOOKUP(E56,Participants!$A$1:$G$798,7,FALSE)</f>
        <v>JV GIRLS</v>
      </c>
      <c r="K56" s="49">
        <f t="shared" si="1"/>
        <v>29</v>
      </c>
      <c r="L56" s="49"/>
    </row>
    <row r="57" spans="1:12" ht="14.25" customHeight="1" x14ac:dyDescent="0.3">
      <c r="A57" s="112" t="s">
        <v>665</v>
      </c>
      <c r="B57" s="33">
        <v>3</v>
      </c>
      <c r="C57" s="33">
        <v>19.57</v>
      </c>
      <c r="D57" s="33">
        <v>1</v>
      </c>
      <c r="E57" s="33">
        <v>1681</v>
      </c>
      <c r="F57" s="10" t="str">
        <f>+VLOOKUP(E57,Participants!$A$1:$F$798,2,FALSE)</f>
        <v>Brigid Boosel</v>
      </c>
      <c r="G57" s="10" t="str">
        <f>+VLOOKUP(E57,Participants!$A$1:$F$798,4,FALSE)</f>
        <v>STG</v>
      </c>
      <c r="H57" s="10" t="str">
        <f>+VLOOKUP(E57,Participants!$A$1:$F$798,5,FALSE)</f>
        <v>F</v>
      </c>
      <c r="I57" s="10">
        <f>+VLOOKUP(E57,Participants!$A$1:$F$798,3,FALSE)</f>
        <v>5</v>
      </c>
      <c r="J57" s="10" t="str">
        <f>+VLOOKUP(E57,Participants!$A$1:$G$798,7,FALSE)</f>
        <v>JV GIRLS</v>
      </c>
      <c r="K57" s="49">
        <f t="shared" si="1"/>
        <v>30</v>
      </c>
      <c r="L57" s="49"/>
    </row>
    <row r="58" spans="1:12" ht="14.25" customHeight="1" x14ac:dyDescent="0.3">
      <c r="A58" s="112" t="s">
        <v>665</v>
      </c>
      <c r="B58" s="33">
        <v>6</v>
      </c>
      <c r="C58" s="33">
        <v>19.690000000000001</v>
      </c>
      <c r="D58" s="33">
        <v>1</v>
      </c>
      <c r="E58" s="33">
        <v>1228</v>
      </c>
      <c r="F58" s="10" t="str">
        <f>+VLOOKUP(E58,Participants!$A$1:$F$798,2,FALSE)</f>
        <v>Giovanna Tessari</v>
      </c>
      <c r="G58" s="10" t="str">
        <f>+VLOOKUP(E58,Participants!$A$1:$F$798,4,FALSE)</f>
        <v>MQA</v>
      </c>
      <c r="H58" s="10" t="str">
        <f>+VLOOKUP(E58,Participants!$A$1:$F$798,5,FALSE)</f>
        <v>F</v>
      </c>
      <c r="I58" s="10">
        <f>+VLOOKUP(E58,Participants!$A$1:$F$798,3,FALSE)</f>
        <v>6</v>
      </c>
      <c r="J58" s="10" t="str">
        <f>+VLOOKUP(E58,Participants!$A$1:$G$798,7,FALSE)</f>
        <v>JV GIRLS</v>
      </c>
      <c r="K58" s="49">
        <f t="shared" si="1"/>
        <v>31</v>
      </c>
      <c r="L58" s="49"/>
    </row>
    <row r="59" spans="1:12" ht="14.25" customHeight="1" x14ac:dyDescent="0.3">
      <c r="A59" s="112" t="s">
        <v>665</v>
      </c>
      <c r="B59" s="33">
        <v>6</v>
      </c>
      <c r="C59" s="33">
        <v>20.100000000000001</v>
      </c>
      <c r="D59" s="33">
        <v>2</v>
      </c>
      <c r="E59" s="33">
        <v>1225</v>
      </c>
      <c r="F59" s="10" t="str">
        <f>+VLOOKUP(E59,Participants!$A$1:$F$798,2,FALSE)</f>
        <v>Micah Thompson</v>
      </c>
      <c r="G59" s="10" t="str">
        <f>+VLOOKUP(E59,Participants!$A$1:$F$798,4,FALSE)</f>
        <v>MQA</v>
      </c>
      <c r="H59" s="10" t="str">
        <f>+VLOOKUP(E59,Participants!$A$1:$F$798,5,FALSE)</f>
        <v>F</v>
      </c>
      <c r="I59" s="10">
        <f>+VLOOKUP(E59,Participants!$A$1:$F$798,3,FALSE)</f>
        <v>5</v>
      </c>
      <c r="J59" s="10" t="str">
        <f>+VLOOKUP(E59,Participants!$A$1:$G$798,7,FALSE)</f>
        <v>JV GIRLS</v>
      </c>
      <c r="K59" s="49">
        <f t="shared" si="1"/>
        <v>32</v>
      </c>
      <c r="L59" s="49"/>
    </row>
    <row r="60" spans="1:12" ht="14.25" customHeight="1" x14ac:dyDescent="0.3">
      <c r="A60" s="112" t="s">
        <v>665</v>
      </c>
      <c r="B60" s="33">
        <v>2</v>
      </c>
      <c r="C60" s="33">
        <v>20.3</v>
      </c>
      <c r="D60" s="33">
        <v>1</v>
      </c>
      <c r="E60" s="33">
        <v>1681</v>
      </c>
      <c r="F60" s="10" t="str">
        <f>+VLOOKUP(E60,Participants!$A$1:$F$798,2,FALSE)</f>
        <v>Brigid Boosel</v>
      </c>
      <c r="G60" s="10" t="str">
        <f>+VLOOKUP(E60,Participants!$A$1:$F$798,4,FALSE)</f>
        <v>STG</v>
      </c>
      <c r="H60" s="10" t="str">
        <f>+VLOOKUP(E60,Participants!$A$1:$F$798,5,FALSE)</f>
        <v>F</v>
      </c>
      <c r="I60" s="10">
        <f>+VLOOKUP(E60,Participants!$A$1:$F$798,3,FALSE)</f>
        <v>5</v>
      </c>
      <c r="J60" s="10" t="str">
        <f>+VLOOKUP(E60,Participants!$A$1:$G$798,7,FALSE)</f>
        <v>JV GIRLS</v>
      </c>
      <c r="K60" s="49">
        <f t="shared" si="1"/>
        <v>33</v>
      </c>
      <c r="L60" s="49"/>
    </row>
    <row r="61" spans="1:12" ht="14.25" customHeight="1" x14ac:dyDescent="0.3">
      <c r="A61" s="112" t="s">
        <v>665</v>
      </c>
      <c r="B61" s="33">
        <v>5</v>
      </c>
      <c r="C61" s="33">
        <v>20.71</v>
      </c>
      <c r="D61" s="33">
        <v>4</v>
      </c>
      <c r="E61" s="33">
        <v>1516</v>
      </c>
      <c r="F61" s="10" t="str">
        <f>+VLOOKUP(E61,Participants!$A$1:$F$798,2,FALSE)</f>
        <v>Morgan Blevins</v>
      </c>
      <c r="G61" s="10" t="str">
        <f>+VLOOKUP(E61,Participants!$A$1:$F$798,4,FALSE)</f>
        <v>SKS</v>
      </c>
      <c r="H61" s="10" t="str">
        <f>+VLOOKUP(E61,Participants!$A$1:$F$798,5,FALSE)</f>
        <v>F</v>
      </c>
      <c r="I61" s="10">
        <f>+VLOOKUP(E61,Participants!$A$1:$F$798,3,FALSE)</f>
        <v>6</v>
      </c>
      <c r="J61" s="10" t="str">
        <f>+VLOOKUP(E61,Participants!$A$1:$G$798,7,FALSE)</f>
        <v>JV GIRLS</v>
      </c>
      <c r="K61" s="49">
        <f t="shared" si="1"/>
        <v>34</v>
      </c>
      <c r="L61" s="49"/>
    </row>
    <row r="62" spans="1:12" ht="14.25" customHeight="1" x14ac:dyDescent="0.3">
      <c r="A62" s="112" t="s">
        <v>665</v>
      </c>
      <c r="B62" s="33">
        <v>5</v>
      </c>
      <c r="C62" s="33">
        <v>20.75</v>
      </c>
      <c r="D62" s="33">
        <v>5</v>
      </c>
      <c r="E62" s="33">
        <v>1513</v>
      </c>
      <c r="F62" s="10" t="str">
        <f>+VLOOKUP(E62,Participants!$A$1:$F$798,2,FALSE)</f>
        <v>Anna Narwold</v>
      </c>
      <c r="G62" s="10" t="str">
        <f>+VLOOKUP(E62,Participants!$A$1:$F$798,4,FALSE)</f>
        <v>SKS</v>
      </c>
      <c r="H62" s="10" t="str">
        <f>+VLOOKUP(E62,Participants!$A$1:$F$798,5,FALSE)</f>
        <v>F</v>
      </c>
      <c r="I62" s="10">
        <f>+VLOOKUP(E62,Participants!$A$1:$F$798,3,FALSE)</f>
        <v>5</v>
      </c>
      <c r="J62" s="10" t="str">
        <f>+VLOOKUP(E62,Participants!$A$1:$G$798,7,FALSE)</f>
        <v>JV GIRLS</v>
      </c>
      <c r="K62" s="49">
        <f t="shared" si="1"/>
        <v>35</v>
      </c>
      <c r="L62" s="49"/>
    </row>
    <row r="63" spans="1:12" ht="14.25" customHeight="1" x14ac:dyDescent="0.3">
      <c r="A63" s="112"/>
      <c r="B63" s="33"/>
      <c r="C63" s="33"/>
      <c r="D63" s="33"/>
      <c r="E63" s="33"/>
      <c r="F63" s="10"/>
      <c r="G63" s="10"/>
      <c r="H63" s="10"/>
      <c r="I63" s="10"/>
      <c r="J63" s="10"/>
      <c r="K63" s="49"/>
      <c r="L63" s="49"/>
    </row>
    <row r="64" spans="1:12" ht="14.25" customHeight="1" x14ac:dyDescent="0.3">
      <c r="A64" s="112" t="s">
        <v>665</v>
      </c>
      <c r="B64" s="33">
        <v>18</v>
      </c>
      <c r="C64" s="33">
        <v>12.54</v>
      </c>
      <c r="D64" s="33">
        <v>2</v>
      </c>
      <c r="E64" s="33">
        <v>1537</v>
      </c>
      <c r="F64" s="10" t="str">
        <f>+VLOOKUP(E64,Participants!$A$1:$F$798,2,FALSE)</f>
        <v>Quentin Peterson</v>
      </c>
      <c r="G64" s="10" t="str">
        <f>+VLOOKUP(E64,Participants!$A$1:$F$798,4,FALSE)</f>
        <v>SKS</v>
      </c>
      <c r="H64" s="10" t="str">
        <f>+VLOOKUP(E64,Participants!$A$1:$F$798,5,FALSE)</f>
        <v>M</v>
      </c>
      <c r="I64" s="10">
        <f>+VLOOKUP(E64,Participants!$A$1:$F$798,3,FALSE)</f>
        <v>8</v>
      </c>
      <c r="J64" s="10" t="str">
        <f>+VLOOKUP(E64,Participants!$A$1:$G$798,7,FALSE)</f>
        <v>VARSITY BOYS</v>
      </c>
      <c r="K64" s="49">
        <v>1</v>
      </c>
      <c r="L64" s="49">
        <v>10</v>
      </c>
    </row>
    <row r="65" spans="1:12" ht="14.25" customHeight="1" x14ac:dyDescent="0.3">
      <c r="A65" s="112" t="s">
        <v>665</v>
      </c>
      <c r="B65" s="33">
        <v>18</v>
      </c>
      <c r="C65" s="33">
        <v>13.02</v>
      </c>
      <c r="D65" s="33">
        <v>6</v>
      </c>
      <c r="E65" s="33">
        <v>803</v>
      </c>
      <c r="F65" s="10" t="str">
        <f>+VLOOKUP(E65,Participants!$A$1:$F$798,2,FALSE)</f>
        <v>Ryan ODonnell</v>
      </c>
      <c r="G65" s="10" t="str">
        <f>+VLOOKUP(E65,Participants!$A$1:$F$798,4,FALSE)</f>
        <v>DMA</v>
      </c>
      <c r="H65" s="10" t="str">
        <f>+VLOOKUP(E65,Participants!$A$1:$F$798,5,FALSE)</f>
        <v>M</v>
      </c>
      <c r="I65" s="10">
        <f>+VLOOKUP(E65,Participants!$A$1:$F$798,3,FALSE)</f>
        <v>8</v>
      </c>
      <c r="J65" s="10" t="str">
        <f>+VLOOKUP(E65,Participants!$A$1:$G$798,7,FALSE)</f>
        <v>VARSITY BOYS</v>
      </c>
      <c r="K65" s="49">
        <f>K64+1</f>
        <v>2</v>
      </c>
      <c r="L65" s="49">
        <v>8</v>
      </c>
    </row>
    <row r="66" spans="1:12" ht="14.25" customHeight="1" x14ac:dyDescent="0.3">
      <c r="A66" s="112" t="s">
        <v>665</v>
      </c>
      <c r="B66" s="33">
        <v>18</v>
      </c>
      <c r="C66" s="33">
        <v>13.35</v>
      </c>
      <c r="D66" s="33">
        <v>1</v>
      </c>
      <c r="E66" s="33">
        <v>383</v>
      </c>
      <c r="F66" s="10" t="str">
        <f>+VLOOKUP(E66,Participants!$A$1:$F$798,2,FALSE)</f>
        <v>Mark Swift</v>
      </c>
      <c r="G66" s="10" t="str">
        <f>+VLOOKUP(E66,Participants!$A$1:$F$798,4,FALSE)</f>
        <v>AAP</v>
      </c>
      <c r="H66" s="10" t="str">
        <f>+VLOOKUP(E66,Participants!$A$1:$F$798,5,FALSE)</f>
        <v>M</v>
      </c>
      <c r="I66" s="10">
        <f>+VLOOKUP(E66,Participants!$A$1:$F$798,3,FALSE)</f>
        <v>7</v>
      </c>
      <c r="J66" s="10" t="str">
        <f>+VLOOKUP(E66,Participants!$A$1:$G$798,7,FALSE)</f>
        <v>VARSITY BOYS</v>
      </c>
      <c r="K66" s="49">
        <f t="shared" ref="K66:K75" si="2">K65+1</f>
        <v>3</v>
      </c>
      <c r="L66" s="49">
        <v>6</v>
      </c>
    </row>
    <row r="67" spans="1:12" ht="14.25" customHeight="1" x14ac:dyDescent="0.3">
      <c r="A67" s="112" t="s">
        <v>665</v>
      </c>
      <c r="B67" s="33">
        <v>19</v>
      </c>
      <c r="C67" s="33">
        <v>13.93</v>
      </c>
      <c r="D67" s="33">
        <v>1</v>
      </c>
      <c r="E67" s="33">
        <v>387</v>
      </c>
      <c r="F67" s="10" t="str">
        <f>+VLOOKUP(E67,Participants!$A$1:$F$798,2,FALSE)</f>
        <v>Jack Leyenaar</v>
      </c>
      <c r="G67" s="10" t="str">
        <f>+VLOOKUP(E67,Participants!$A$1:$F$798,4,FALSE)</f>
        <v>AAP</v>
      </c>
      <c r="H67" s="10" t="str">
        <f>+VLOOKUP(E67,Participants!$A$1:$F$798,5,FALSE)</f>
        <v>M</v>
      </c>
      <c r="I67" s="10">
        <f>+VLOOKUP(E67,Participants!$A$1:$F$798,3,FALSE)</f>
        <v>8</v>
      </c>
      <c r="J67" s="10" t="str">
        <f>+VLOOKUP(E67,Participants!$A$1:$G$798,7,FALSE)</f>
        <v>VARSITY BOYS</v>
      </c>
      <c r="K67" s="49">
        <f t="shared" si="2"/>
        <v>4</v>
      </c>
      <c r="L67" s="49">
        <v>5</v>
      </c>
    </row>
    <row r="68" spans="1:12" ht="14.25" customHeight="1" x14ac:dyDescent="0.3">
      <c r="A68" s="112" t="s">
        <v>665</v>
      </c>
      <c r="B68" s="33">
        <v>18</v>
      </c>
      <c r="C68" s="33">
        <v>14.02</v>
      </c>
      <c r="D68" s="33">
        <v>4</v>
      </c>
      <c r="E68" s="33">
        <v>639</v>
      </c>
      <c r="F68" s="10" t="str">
        <f>+VLOOKUP(E68,Participants!$A$1:$F$798,2,FALSE)</f>
        <v>Tommy Edwards</v>
      </c>
      <c r="G68" s="10" t="str">
        <f>+VLOOKUP(E68,Participants!$A$1:$F$798,4,FALSE)</f>
        <v>BCS</v>
      </c>
      <c r="H68" s="10" t="str">
        <f>+VLOOKUP(E68,Participants!$A$1:$F$798,5,FALSE)</f>
        <v>M</v>
      </c>
      <c r="I68" s="10">
        <f>+VLOOKUP(E68,Participants!$A$1:$F$798,3,FALSE)</f>
        <v>8</v>
      </c>
      <c r="J68" s="10" t="str">
        <f>+VLOOKUP(E68,Participants!$A$1:$G$798,7,FALSE)</f>
        <v>VARSITY BOYS</v>
      </c>
      <c r="K68" s="49">
        <f t="shared" si="2"/>
        <v>5</v>
      </c>
      <c r="L68" s="49">
        <v>4</v>
      </c>
    </row>
    <row r="69" spans="1:12" ht="14.25" customHeight="1" x14ac:dyDescent="0.3">
      <c r="A69" s="112" t="s">
        <v>665</v>
      </c>
      <c r="B69" s="33">
        <v>19</v>
      </c>
      <c r="C69" s="33">
        <v>14.32</v>
      </c>
      <c r="D69" s="33">
        <v>5</v>
      </c>
      <c r="E69" s="33">
        <v>1527</v>
      </c>
      <c r="F69" s="10" t="str">
        <f>+VLOOKUP(E69,Participants!$A$1:$F$798,2,FALSE)</f>
        <v>Graham Pappas</v>
      </c>
      <c r="G69" s="10" t="str">
        <f>+VLOOKUP(E69,Participants!$A$1:$F$798,4,FALSE)</f>
        <v>SKS</v>
      </c>
      <c r="H69" s="10" t="str">
        <f>+VLOOKUP(E69,Participants!$A$1:$F$798,5,FALSE)</f>
        <v>M</v>
      </c>
      <c r="I69" s="10">
        <f>+VLOOKUP(E69,Participants!$A$1:$F$798,3,FALSE)</f>
        <v>7</v>
      </c>
      <c r="J69" s="10" t="str">
        <f>+VLOOKUP(E69,Participants!$A$1:$G$798,7,FALSE)</f>
        <v>VARSITY BOYS</v>
      </c>
      <c r="K69" s="49">
        <f t="shared" si="2"/>
        <v>6</v>
      </c>
      <c r="L69" s="49">
        <v>3</v>
      </c>
    </row>
    <row r="70" spans="1:12" ht="14.25" customHeight="1" x14ac:dyDescent="0.3">
      <c r="A70" s="112" t="s">
        <v>665</v>
      </c>
      <c r="B70" s="33">
        <v>18</v>
      </c>
      <c r="C70" s="33">
        <v>14.35</v>
      </c>
      <c r="D70" s="33">
        <v>3</v>
      </c>
      <c r="E70" s="33">
        <v>1536</v>
      </c>
      <c r="F70" s="10" t="str">
        <f>+VLOOKUP(E70,Participants!$A$1:$F$798,2,FALSE)</f>
        <v>Jack Masuga</v>
      </c>
      <c r="G70" s="10" t="str">
        <f>+VLOOKUP(E70,Participants!$A$1:$F$798,4,FALSE)</f>
        <v>SKS</v>
      </c>
      <c r="H70" s="10" t="str">
        <f>+VLOOKUP(E70,Participants!$A$1:$F$798,5,FALSE)</f>
        <v>M</v>
      </c>
      <c r="I70" s="10">
        <f>+VLOOKUP(E70,Participants!$A$1:$F$798,3,FALSE)</f>
        <v>8</v>
      </c>
      <c r="J70" s="10" t="str">
        <f>+VLOOKUP(E70,Participants!$A$1:$G$798,7,FALSE)</f>
        <v>VARSITY BOYS</v>
      </c>
      <c r="K70" s="49">
        <f t="shared" si="2"/>
        <v>7</v>
      </c>
      <c r="L70" s="49">
        <v>2</v>
      </c>
    </row>
    <row r="71" spans="1:12" ht="14.25" customHeight="1" x14ac:dyDescent="0.3">
      <c r="A71" s="112" t="s">
        <v>665</v>
      </c>
      <c r="B71" s="33">
        <v>19</v>
      </c>
      <c r="C71" s="33">
        <v>14.37</v>
      </c>
      <c r="D71" s="33">
        <v>6</v>
      </c>
      <c r="E71" s="33">
        <v>725</v>
      </c>
      <c r="F71" s="10" t="str">
        <f>+VLOOKUP(E71,Participants!$A$1:$F$798,2,FALSE)</f>
        <v>Logan McCullough</v>
      </c>
      <c r="G71" s="10" t="str">
        <f>+VLOOKUP(E71,Participants!$A$1:$F$798,4,FALSE)</f>
        <v>CDL</v>
      </c>
      <c r="H71" s="10" t="str">
        <f>+VLOOKUP(E71,Participants!$A$1:$F$798,5,FALSE)</f>
        <v>M</v>
      </c>
      <c r="I71" s="10">
        <f>+VLOOKUP(E71,Participants!$A$1:$F$798,3,FALSE)</f>
        <v>8</v>
      </c>
      <c r="J71" s="10" t="str">
        <f>+VLOOKUP(E71,Participants!$A$1:$G$798,7,FALSE)</f>
        <v>VARSITY BOYS</v>
      </c>
      <c r="K71" s="49">
        <f t="shared" si="2"/>
        <v>8</v>
      </c>
      <c r="L71" s="49">
        <v>1</v>
      </c>
    </row>
    <row r="72" spans="1:12" ht="14.25" customHeight="1" x14ac:dyDescent="0.3">
      <c r="A72" s="112" t="s">
        <v>665</v>
      </c>
      <c r="B72" s="33">
        <v>19</v>
      </c>
      <c r="C72" s="33">
        <v>14.59</v>
      </c>
      <c r="D72" s="33">
        <v>3</v>
      </c>
      <c r="E72" s="33">
        <v>1531</v>
      </c>
      <c r="F72" s="10" t="str">
        <f>+VLOOKUP(E72,Participants!$A$1:$F$798,2,FALSE)</f>
        <v>Thomas Baier</v>
      </c>
      <c r="G72" s="10" t="str">
        <f>+VLOOKUP(E72,Participants!$A$1:$F$798,4,FALSE)</f>
        <v>SKS</v>
      </c>
      <c r="H72" s="10" t="str">
        <f>+VLOOKUP(E72,Participants!$A$1:$F$798,5,FALSE)</f>
        <v>M</v>
      </c>
      <c r="I72" s="10">
        <f>+VLOOKUP(E72,Participants!$A$1:$F$798,3,FALSE)</f>
        <v>8</v>
      </c>
      <c r="J72" s="10" t="str">
        <f>+VLOOKUP(E72,Participants!$A$1:$G$798,7,FALSE)</f>
        <v>VARSITY BOYS</v>
      </c>
      <c r="K72" s="49">
        <f t="shared" si="2"/>
        <v>9</v>
      </c>
      <c r="L72" s="49"/>
    </row>
    <row r="73" spans="1:12" ht="14.25" customHeight="1" x14ac:dyDescent="0.3">
      <c r="A73" s="112" t="s">
        <v>665</v>
      </c>
      <c r="B73" s="33">
        <v>18</v>
      </c>
      <c r="C73" s="33">
        <v>14.7</v>
      </c>
      <c r="D73" s="33">
        <v>5</v>
      </c>
      <c r="E73" s="33">
        <v>1534</v>
      </c>
      <c r="F73" s="10" t="str">
        <f>+VLOOKUP(E73,Participants!$A$1:$F$798,2,FALSE)</f>
        <v>Shaun Guyton jr</v>
      </c>
      <c r="G73" s="10" t="str">
        <f>+VLOOKUP(E73,Participants!$A$1:$F$798,4,FALSE)</f>
        <v>SKS</v>
      </c>
      <c r="H73" s="10" t="str">
        <f>+VLOOKUP(E73,Participants!$A$1:$F$798,5,FALSE)</f>
        <v>M</v>
      </c>
      <c r="I73" s="10">
        <f>+VLOOKUP(E73,Participants!$A$1:$F$798,3,FALSE)</f>
        <v>8</v>
      </c>
      <c r="J73" s="10" t="str">
        <f>+VLOOKUP(E73,Participants!$A$1:$G$798,7,FALSE)</f>
        <v>VARSITY BOYS</v>
      </c>
      <c r="K73" s="49">
        <f t="shared" si="2"/>
        <v>10</v>
      </c>
      <c r="L73" s="49"/>
    </row>
    <row r="74" spans="1:12" ht="14.25" customHeight="1" x14ac:dyDescent="0.3">
      <c r="A74" s="112" t="s">
        <v>665</v>
      </c>
      <c r="B74" s="33">
        <v>19</v>
      </c>
      <c r="C74" s="33">
        <v>14.78</v>
      </c>
      <c r="D74" s="33">
        <v>4</v>
      </c>
      <c r="E74" s="33">
        <v>1001</v>
      </c>
      <c r="F74" s="10" t="str">
        <f>+VLOOKUP(E74,Participants!$A$1:$F$798,2,FALSE)</f>
        <v>Rizalino Domasig</v>
      </c>
      <c r="G74" s="10" t="str">
        <f>+VLOOKUP(E74,Participants!$A$1:$F$798,4,FALSE)</f>
        <v>HFS</v>
      </c>
      <c r="H74" s="10" t="str">
        <f>+VLOOKUP(E74,Participants!$A$1:$F$798,5,FALSE)</f>
        <v>M</v>
      </c>
      <c r="I74" s="10">
        <f>+VLOOKUP(E74,Participants!$A$1:$F$798,3,FALSE)</f>
        <v>8</v>
      </c>
      <c r="J74" s="10" t="str">
        <f>+VLOOKUP(E74,Participants!$A$1:$G$798,7,FALSE)</f>
        <v>VARSITY BOYS</v>
      </c>
      <c r="K74" s="49">
        <f t="shared" si="2"/>
        <v>11</v>
      </c>
      <c r="L74" s="49"/>
    </row>
    <row r="75" spans="1:12" ht="14.25" customHeight="1" x14ac:dyDescent="0.3">
      <c r="A75" s="112" t="s">
        <v>665</v>
      </c>
      <c r="B75" s="33">
        <v>19</v>
      </c>
      <c r="C75" s="33">
        <v>16.11</v>
      </c>
      <c r="D75" s="33">
        <v>2</v>
      </c>
      <c r="E75" s="33">
        <v>1529</v>
      </c>
      <c r="F75" s="10" t="str">
        <f>+VLOOKUP(E75,Participants!$A$1:$F$798,2,FALSE)</f>
        <v>Michael Scaltz</v>
      </c>
      <c r="G75" s="10" t="str">
        <f>+VLOOKUP(E75,Participants!$A$1:$F$798,4,FALSE)</f>
        <v>SKS</v>
      </c>
      <c r="H75" s="10" t="str">
        <f>+VLOOKUP(E75,Participants!$A$1:$F$798,5,FALSE)</f>
        <v>M</v>
      </c>
      <c r="I75" s="10">
        <f>+VLOOKUP(E75,Participants!$A$1:$F$798,3,FALSE)</f>
        <v>7</v>
      </c>
      <c r="J75" s="10" t="str">
        <f>+VLOOKUP(E75,Participants!$A$1:$G$798,7,FALSE)</f>
        <v>VARSITY BOYS</v>
      </c>
      <c r="K75" s="49">
        <f t="shared" si="2"/>
        <v>12</v>
      </c>
      <c r="L75" s="49"/>
    </row>
    <row r="76" spans="1:12" ht="14.25" customHeight="1" x14ac:dyDescent="0.3">
      <c r="A76" s="112"/>
      <c r="B76" s="33"/>
      <c r="C76" s="33"/>
      <c r="D76" s="33"/>
      <c r="E76" s="33"/>
      <c r="F76" s="10"/>
      <c r="G76" s="10"/>
      <c r="H76" s="10"/>
      <c r="I76" s="10"/>
      <c r="J76" s="10"/>
      <c r="K76" s="49"/>
      <c r="L76" s="49"/>
    </row>
    <row r="77" spans="1:12" ht="14.25" customHeight="1" x14ac:dyDescent="0.3">
      <c r="A77" s="112" t="s">
        <v>665</v>
      </c>
      <c r="B77" s="33">
        <v>12</v>
      </c>
      <c r="C77" s="33">
        <v>13.65</v>
      </c>
      <c r="D77" s="33">
        <v>2</v>
      </c>
      <c r="E77" s="33">
        <v>683</v>
      </c>
      <c r="F77" s="10" t="str">
        <f>+VLOOKUP(E77,Participants!$A$1:$F$798,2,FALSE)</f>
        <v>Alana Eiler</v>
      </c>
      <c r="G77" s="10" t="str">
        <f>+VLOOKUP(E77,Participants!$A$1:$F$798,4,FALSE)</f>
        <v>BTA</v>
      </c>
      <c r="H77" s="10" t="str">
        <f>+VLOOKUP(E77,Participants!$A$1:$F$798,5,FALSE)</f>
        <v>F</v>
      </c>
      <c r="I77" s="10">
        <f>+VLOOKUP(E77,Participants!$A$1:$F$798,3,FALSE)</f>
        <v>8</v>
      </c>
      <c r="J77" s="10" t="str">
        <f>+VLOOKUP(E77,Participants!$A$1:$G$798,7,FALSE)</f>
        <v>VARSITY GIRLS</v>
      </c>
      <c r="K77" s="49">
        <v>1</v>
      </c>
      <c r="L77" s="49">
        <v>10</v>
      </c>
    </row>
    <row r="78" spans="1:12" ht="14.25" customHeight="1" x14ac:dyDescent="0.3">
      <c r="A78" s="112" t="s">
        <v>665</v>
      </c>
      <c r="B78" s="33">
        <v>12</v>
      </c>
      <c r="C78" s="33">
        <v>13.66</v>
      </c>
      <c r="D78" s="33">
        <v>1</v>
      </c>
      <c r="E78" s="33">
        <v>676</v>
      </c>
      <c r="F78" s="10" t="str">
        <f>+VLOOKUP(E78,Participants!$A$1:$F$798,2,FALSE)</f>
        <v>Ashlyn Murray</v>
      </c>
      <c r="G78" s="10" t="str">
        <f>+VLOOKUP(E78,Participants!$A$1:$F$798,4,FALSE)</f>
        <v>BTA</v>
      </c>
      <c r="H78" s="10" t="str">
        <f>+VLOOKUP(E78,Participants!$A$1:$F$798,5,FALSE)</f>
        <v>F</v>
      </c>
      <c r="I78" s="10">
        <f>+VLOOKUP(E78,Participants!$A$1:$F$798,3,FALSE)</f>
        <v>7</v>
      </c>
      <c r="J78" s="10" t="str">
        <f>+VLOOKUP(E78,Participants!$A$1:$G$798,7,FALSE)</f>
        <v>VARSITY GIRLS</v>
      </c>
      <c r="K78" s="49">
        <f>K77+1</f>
        <v>2</v>
      </c>
      <c r="L78" s="49">
        <v>8</v>
      </c>
    </row>
    <row r="79" spans="1:12" ht="14.25" customHeight="1" x14ac:dyDescent="0.3">
      <c r="A79" s="112" t="s">
        <v>665</v>
      </c>
      <c r="B79" s="33">
        <v>12</v>
      </c>
      <c r="C79" s="33">
        <v>13.92</v>
      </c>
      <c r="D79" s="33">
        <v>5</v>
      </c>
      <c r="E79" s="33">
        <v>815</v>
      </c>
      <c r="F79" s="10" t="str">
        <f>+VLOOKUP(E79,Participants!$A$1:$F$798,2,FALSE)</f>
        <v>Kennedy Williams</v>
      </c>
      <c r="G79" s="10" t="str">
        <f>+VLOOKUP(E79,Participants!$A$1:$F$798,4,FALSE)</f>
        <v>DMA</v>
      </c>
      <c r="H79" s="10" t="str">
        <f>+VLOOKUP(E79,Participants!$A$1:$F$798,5,FALSE)</f>
        <v>F</v>
      </c>
      <c r="I79" s="10">
        <f>+VLOOKUP(E79,Participants!$A$1:$F$798,3,FALSE)</f>
        <v>8</v>
      </c>
      <c r="J79" s="10" t="str">
        <f>+VLOOKUP(E79,Participants!$A$1:$G$798,7,FALSE)</f>
        <v>VARSITY GIRLS</v>
      </c>
      <c r="K79" s="49">
        <f t="shared" ref="K79:K107" si="3">K78+1</f>
        <v>3</v>
      </c>
      <c r="L79" s="49">
        <v>6</v>
      </c>
    </row>
    <row r="80" spans="1:12" ht="14.25" customHeight="1" x14ac:dyDescent="0.3">
      <c r="A80" s="112" t="s">
        <v>665</v>
      </c>
      <c r="B80" s="33">
        <v>13</v>
      </c>
      <c r="C80" s="33">
        <v>14.29</v>
      </c>
      <c r="D80" s="33">
        <v>3</v>
      </c>
      <c r="E80" s="33">
        <v>403</v>
      </c>
      <c r="F80" s="10" t="str">
        <f>+VLOOKUP(E80,Participants!$A$1:$F$798,2,FALSE)</f>
        <v>Mary Grace Dolan</v>
      </c>
      <c r="G80" s="10" t="str">
        <f>+VLOOKUP(E80,Participants!$A$1:$F$798,4,FALSE)</f>
        <v>AAP</v>
      </c>
      <c r="H80" s="10" t="str">
        <f>+VLOOKUP(E80,Participants!$A$1:$F$798,5,FALSE)</f>
        <v>F</v>
      </c>
      <c r="I80" s="10">
        <f>+VLOOKUP(E80,Participants!$A$1:$F$798,3,FALSE)</f>
        <v>8</v>
      </c>
      <c r="J80" s="10" t="str">
        <f>+VLOOKUP(E80,Participants!$A$1:$G$798,7,FALSE)</f>
        <v>VARSITY GIRLS</v>
      </c>
      <c r="K80" s="49">
        <f t="shared" si="3"/>
        <v>4</v>
      </c>
      <c r="L80" s="49">
        <v>5</v>
      </c>
    </row>
    <row r="81" spans="1:12" ht="14.25" customHeight="1" x14ac:dyDescent="0.3">
      <c r="A81" s="112" t="s">
        <v>665</v>
      </c>
      <c r="B81" s="33">
        <v>12</v>
      </c>
      <c r="C81" s="33">
        <v>14.37</v>
      </c>
      <c r="D81" s="33">
        <v>3</v>
      </c>
      <c r="E81" s="33">
        <v>400</v>
      </c>
      <c r="F81" s="10" t="str">
        <f>+VLOOKUP(E81,Participants!$A$1:$F$798,2,FALSE)</f>
        <v>Teresa Ravotti</v>
      </c>
      <c r="G81" s="10" t="str">
        <f>+VLOOKUP(E81,Participants!$A$1:$F$798,4,FALSE)</f>
        <v>AAP</v>
      </c>
      <c r="H81" s="10" t="str">
        <f>+VLOOKUP(E81,Participants!$A$1:$F$798,5,FALSE)</f>
        <v>F</v>
      </c>
      <c r="I81" s="10">
        <f>+VLOOKUP(E81,Participants!$A$1:$F$798,3,FALSE)</f>
        <v>8</v>
      </c>
      <c r="J81" s="10" t="str">
        <f>+VLOOKUP(E81,Participants!$A$1:$G$798,7,FALSE)</f>
        <v>VARSITY GIRLS</v>
      </c>
      <c r="K81" s="49">
        <f t="shared" si="3"/>
        <v>5</v>
      </c>
      <c r="L81" s="49">
        <v>4</v>
      </c>
    </row>
    <row r="82" spans="1:12" ht="14.25" customHeight="1" x14ac:dyDescent="0.3">
      <c r="A82" s="112" t="s">
        <v>665</v>
      </c>
      <c r="B82" s="33">
        <v>13</v>
      </c>
      <c r="C82" s="33">
        <v>14.45</v>
      </c>
      <c r="D82" s="33">
        <v>4</v>
      </c>
      <c r="E82" s="33">
        <v>1553</v>
      </c>
      <c r="F82" s="10" t="str">
        <f>+VLOOKUP(E82,Participants!$A$1:$F$798,2,FALSE)</f>
        <v>Maddy Racette</v>
      </c>
      <c r="G82" s="10" t="str">
        <f>+VLOOKUP(E82,Participants!$A$1:$F$798,4,FALSE)</f>
        <v>SKS</v>
      </c>
      <c r="H82" s="10" t="str">
        <f>+VLOOKUP(E82,Participants!$A$1:$F$798,5,FALSE)</f>
        <v>F</v>
      </c>
      <c r="I82" s="10">
        <f>+VLOOKUP(E82,Participants!$A$1:$F$798,3,FALSE)</f>
        <v>7</v>
      </c>
      <c r="J82" s="10" t="str">
        <f>+VLOOKUP(E82,Participants!$A$1:$G$798,7,FALSE)</f>
        <v>VARSITY GIRLS</v>
      </c>
      <c r="K82" s="49">
        <f t="shared" si="3"/>
        <v>6</v>
      </c>
      <c r="L82" s="49">
        <v>3</v>
      </c>
    </row>
    <row r="83" spans="1:12" ht="14.25" customHeight="1" x14ac:dyDescent="0.3">
      <c r="A83" s="112" t="s">
        <v>665</v>
      </c>
      <c r="B83" s="33">
        <v>13</v>
      </c>
      <c r="C83" s="33">
        <v>14.61</v>
      </c>
      <c r="D83" s="33">
        <v>2</v>
      </c>
      <c r="E83" s="33">
        <v>766</v>
      </c>
      <c r="F83" s="10" t="str">
        <f>+VLOOKUP(E83,Participants!$A$1:$F$798,2,FALSE)</f>
        <v>Ellen Adams</v>
      </c>
      <c r="G83" s="10" t="str">
        <f>+VLOOKUP(E83,Participants!$A$1:$F$798,4,FALSE)</f>
        <v>CDP</v>
      </c>
      <c r="H83" s="10" t="str">
        <f>+VLOOKUP(E83,Participants!$A$1:$F$798,5,FALSE)</f>
        <v>F</v>
      </c>
      <c r="I83" s="10">
        <f>+VLOOKUP(E83,Participants!$A$1:$F$798,3,FALSE)</f>
        <v>7</v>
      </c>
      <c r="J83" s="10" t="str">
        <f>+VLOOKUP(E83,Participants!$A$1:$G$798,7,FALSE)</f>
        <v>VARSITY GIRLS</v>
      </c>
      <c r="K83" s="49">
        <f t="shared" si="3"/>
        <v>7</v>
      </c>
      <c r="L83" s="49">
        <v>2</v>
      </c>
    </row>
    <row r="84" spans="1:12" ht="14.25" customHeight="1" x14ac:dyDescent="0.3">
      <c r="A84" s="112" t="s">
        <v>665</v>
      </c>
      <c r="B84" s="33">
        <v>12</v>
      </c>
      <c r="C84" s="33">
        <v>14.63</v>
      </c>
      <c r="D84" s="33">
        <v>4</v>
      </c>
      <c r="E84" s="33">
        <v>1563</v>
      </c>
      <c r="F84" s="10" t="str">
        <f>+VLOOKUP(E84,Participants!$A$1:$F$798,2,FALSE)</f>
        <v>Alaina Howes</v>
      </c>
      <c r="G84" s="10" t="str">
        <f>+VLOOKUP(E84,Participants!$A$1:$F$798,4,FALSE)</f>
        <v>SKS</v>
      </c>
      <c r="H84" s="10" t="str">
        <f>+VLOOKUP(E84,Participants!$A$1:$F$798,5,FALSE)</f>
        <v>F</v>
      </c>
      <c r="I84" s="10">
        <f>+VLOOKUP(E84,Participants!$A$1:$F$798,3,FALSE)</f>
        <v>8</v>
      </c>
      <c r="J84" s="10" t="str">
        <f>+VLOOKUP(E84,Participants!$A$1:$G$798,7,FALSE)</f>
        <v>VARSITY GIRLS</v>
      </c>
      <c r="K84" s="49">
        <f t="shared" si="3"/>
        <v>8</v>
      </c>
      <c r="L84" s="49">
        <v>1</v>
      </c>
    </row>
    <row r="85" spans="1:12" ht="14.25" customHeight="1" x14ac:dyDescent="0.3">
      <c r="A85" s="112" t="s">
        <v>665</v>
      </c>
      <c r="B85" s="33">
        <v>13</v>
      </c>
      <c r="C85" s="33">
        <v>14.71</v>
      </c>
      <c r="D85" s="33">
        <v>6</v>
      </c>
      <c r="E85" s="33">
        <v>806</v>
      </c>
      <c r="F85" s="10" t="str">
        <f>+VLOOKUP(E85,Participants!$A$1:$F$798,2,FALSE)</f>
        <v>Victoria Woltshock</v>
      </c>
      <c r="G85" s="10" t="str">
        <f>+VLOOKUP(E85,Participants!$A$1:$F$798,4,FALSE)</f>
        <v>DMA</v>
      </c>
      <c r="H85" s="10" t="str">
        <f>+VLOOKUP(E85,Participants!$A$1:$F$798,5,FALSE)</f>
        <v>F</v>
      </c>
      <c r="I85" s="10">
        <f>+VLOOKUP(E85,Participants!$A$1:$F$798,3,FALSE)</f>
        <v>7</v>
      </c>
      <c r="J85" s="10" t="str">
        <f>+VLOOKUP(E85,Participants!$A$1:$G$798,7,FALSE)</f>
        <v>VARSITY GIRLS</v>
      </c>
      <c r="K85" s="49">
        <f t="shared" si="3"/>
        <v>9</v>
      </c>
    </row>
    <row r="86" spans="1:12" ht="14.25" customHeight="1" x14ac:dyDescent="0.3">
      <c r="A86" s="112" t="s">
        <v>665</v>
      </c>
      <c r="B86" s="33">
        <v>14</v>
      </c>
      <c r="C86" s="33">
        <v>15.02</v>
      </c>
      <c r="D86" s="33">
        <v>5</v>
      </c>
      <c r="E86" s="33">
        <v>809</v>
      </c>
      <c r="F86" s="10" t="str">
        <f>+VLOOKUP(E86,Participants!$A$1:$F$798,2,FALSE)</f>
        <v>Chidera Gilliam</v>
      </c>
      <c r="G86" s="10" t="str">
        <f>+VLOOKUP(E86,Participants!$A$1:$F$798,4,FALSE)</f>
        <v>DMA</v>
      </c>
      <c r="H86" s="10" t="str">
        <f>+VLOOKUP(E86,Participants!$A$1:$F$798,5,FALSE)</f>
        <v>F</v>
      </c>
      <c r="I86" s="10">
        <f>+VLOOKUP(E86,Participants!$A$1:$F$798,3,FALSE)</f>
        <v>7</v>
      </c>
      <c r="J86" s="10" t="str">
        <f>+VLOOKUP(E86,Participants!$A$1:$G$798,7,FALSE)</f>
        <v>VARSITY GIRLS</v>
      </c>
      <c r="K86" s="49">
        <f t="shared" si="3"/>
        <v>10</v>
      </c>
      <c r="L86" s="49"/>
    </row>
    <row r="87" spans="1:12" ht="14.25" customHeight="1" x14ac:dyDescent="0.3">
      <c r="A87" s="112" t="s">
        <v>665</v>
      </c>
      <c r="B87" s="33">
        <v>15</v>
      </c>
      <c r="C87" s="33">
        <v>15.07</v>
      </c>
      <c r="D87" s="33">
        <v>4</v>
      </c>
      <c r="E87" s="33">
        <v>1560</v>
      </c>
      <c r="F87" s="10" t="str">
        <f>+VLOOKUP(E87,Participants!$A$1:$F$798,2,FALSE)</f>
        <v>Elle Degnan</v>
      </c>
      <c r="G87" s="10" t="str">
        <f>+VLOOKUP(E87,Participants!$A$1:$F$798,4,FALSE)</f>
        <v>SKS</v>
      </c>
      <c r="H87" s="10" t="str">
        <f>+VLOOKUP(E87,Participants!$A$1:$F$798,5,FALSE)</f>
        <v>F</v>
      </c>
      <c r="I87" s="10">
        <f>+VLOOKUP(E87,Participants!$A$1:$F$798,3,FALSE)</f>
        <v>8</v>
      </c>
      <c r="J87" s="10" t="str">
        <f>+VLOOKUP(E87,Participants!$A$1:$G$798,7,FALSE)</f>
        <v>VARSITY GIRLS</v>
      </c>
      <c r="K87" s="49">
        <f t="shared" si="3"/>
        <v>11</v>
      </c>
      <c r="L87" s="49"/>
    </row>
    <row r="88" spans="1:12" ht="14.25" customHeight="1" x14ac:dyDescent="0.3">
      <c r="A88" s="112" t="s">
        <v>665</v>
      </c>
      <c r="B88" s="33">
        <v>13</v>
      </c>
      <c r="C88" s="33">
        <v>15.17</v>
      </c>
      <c r="D88" s="33">
        <v>5</v>
      </c>
      <c r="E88" s="33">
        <v>1564</v>
      </c>
      <c r="F88" s="10" t="str">
        <f>+VLOOKUP(E88,Participants!$A$1:$F$798,2,FALSE)</f>
        <v>Olivia Kaminski</v>
      </c>
      <c r="G88" s="10" t="str">
        <f>+VLOOKUP(E88,Participants!$A$1:$F$798,4,FALSE)</f>
        <v>SKS</v>
      </c>
      <c r="H88" s="10" t="str">
        <f>+VLOOKUP(E88,Participants!$A$1:$F$798,5,FALSE)</f>
        <v>F</v>
      </c>
      <c r="I88" s="10">
        <f>+VLOOKUP(E88,Participants!$A$1:$F$798,3,FALSE)</f>
        <v>8</v>
      </c>
      <c r="J88" s="10" t="str">
        <f>+VLOOKUP(E88,Participants!$A$1:$G$798,7,FALSE)</f>
        <v>VARSITY GIRLS</v>
      </c>
      <c r="K88" s="49">
        <f t="shared" si="3"/>
        <v>12</v>
      </c>
      <c r="L88" s="49"/>
    </row>
    <row r="89" spans="1:12" ht="14.25" customHeight="1" x14ac:dyDescent="0.3">
      <c r="A89" s="112" t="s">
        <v>665</v>
      </c>
      <c r="B89" s="33">
        <v>14</v>
      </c>
      <c r="C89" s="33">
        <v>15.53</v>
      </c>
      <c r="D89" s="33">
        <v>4</v>
      </c>
      <c r="E89" s="33">
        <v>1546</v>
      </c>
      <c r="F89" s="10" t="str">
        <f>+VLOOKUP(E89,Participants!$A$1:$F$798,2,FALSE)</f>
        <v>Jovie Jochum</v>
      </c>
      <c r="G89" s="10" t="str">
        <f>+VLOOKUP(E89,Participants!$A$1:$F$798,4,FALSE)</f>
        <v>SKS</v>
      </c>
      <c r="H89" s="10" t="str">
        <f>+VLOOKUP(E89,Participants!$A$1:$F$798,5,FALSE)</f>
        <v>F</v>
      </c>
      <c r="I89" s="10">
        <f>+VLOOKUP(E89,Participants!$A$1:$F$798,3,FALSE)</f>
        <v>7</v>
      </c>
      <c r="J89" s="10" t="str">
        <f>+VLOOKUP(E89,Participants!$A$1:$G$798,7,FALSE)</f>
        <v>VARSITY GIRLS</v>
      </c>
      <c r="K89" s="49">
        <f t="shared" si="3"/>
        <v>13</v>
      </c>
      <c r="L89" s="49"/>
    </row>
    <row r="90" spans="1:12" ht="14.25" customHeight="1" x14ac:dyDescent="0.3">
      <c r="A90" s="112" t="s">
        <v>665</v>
      </c>
      <c r="B90" s="33">
        <v>14</v>
      </c>
      <c r="C90" s="33">
        <v>15.62</v>
      </c>
      <c r="D90" s="33">
        <v>1</v>
      </c>
      <c r="E90" s="33">
        <v>394</v>
      </c>
      <c r="F90" s="10" t="str">
        <f>+VLOOKUP(E90,Participants!$A$1:$F$798,2,FALSE)</f>
        <v>Alessandra Park</v>
      </c>
      <c r="G90" s="10" t="str">
        <f>+VLOOKUP(E90,Participants!$A$1:$F$798,4,FALSE)</f>
        <v>AAP</v>
      </c>
      <c r="H90" s="10" t="str">
        <f>+VLOOKUP(E90,Participants!$A$1:$F$798,5,FALSE)</f>
        <v>F</v>
      </c>
      <c r="I90" s="10">
        <f>+VLOOKUP(E90,Participants!$A$1:$F$798,3,FALSE)</f>
        <v>7</v>
      </c>
      <c r="J90" s="10" t="str">
        <f>+VLOOKUP(E90,Participants!$A$1:$G$798,7,FALSE)</f>
        <v>VARSITY GIRLS</v>
      </c>
      <c r="K90" s="49">
        <f t="shared" si="3"/>
        <v>14</v>
      </c>
      <c r="L90" s="49"/>
    </row>
    <row r="91" spans="1:12" ht="14.25" customHeight="1" x14ac:dyDescent="0.3">
      <c r="A91" s="112" t="s">
        <v>665</v>
      </c>
      <c r="B91" s="33">
        <v>13</v>
      </c>
      <c r="C91" s="33">
        <v>15.76</v>
      </c>
      <c r="D91" s="33">
        <v>1</v>
      </c>
      <c r="E91" s="33">
        <v>392</v>
      </c>
      <c r="F91" s="10" t="str">
        <f>+VLOOKUP(E91,Participants!$A$1:$F$798,2,FALSE)</f>
        <v>Reese Dippold</v>
      </c>
      <c r="G91" s="10" t="str">
        <f>+VLOOKUP(E91,Participants!$A$1:$F$798,4,FALSE)</f>
        <v>AAP</v>
      </c>
      <c r="H91" s="10" t="str">
        <f>+VLOOKUP(E91,Participants!$A$1:$F$798,5,FALSE)</f>
        <v>F</v>
      </c>
      <c r="I91" s="10">
        <f>+VLOOKUP(E91,Participants!$A$1:$F$798,3,FALSE)</f>
        <v>7</v>
      </c>
      <c r="J91" s="10" t="str">
        <f>+VLOOKUP(E91,Participants!$A$1:$G$798,7,FALSE)</f>
        <v>VARSITY GIRLS</v>
      </c>
      <c r="K91" s="49">
        <f t="shared" si="3"/>
        <v>15</v>
      </c>
      <c r="L91" s="49"/>
    </row>
    <row r="92" spans="1:12" ht="14.25" customHeight="1" x14ac:dyDescent="0.3">
      <c r="A92" s="112" t="s">
        <v>665</v>
      </c>
      <c r="B92" s="33">
        <v>16</v>
      </c>
      <c r="C92" s="33">
        <v>15.88</v>
      </c>
      <c r="D92" s="33">
        <v>4</v>
      </c>
      <c r="E92" s="33">
        <v>1559</v>
      </c>
      <c r="F92" s="10" t="str">
        <f>+VLOOKUP(E92,Participants!$A$1:$F$798,2,FALSE)</f>
        <v>Chloe Cole</v>
      </c>
      <c r="G92" s="10" t="str">
        <f>+VLOOKUP(E92,Participants!$A$1:$F$798,4,FALSE)</f>
        <v>SKS</v>
      </c>
      <c r="H92" s="10" t="str">
        <f>+VLOOKUP(E92,Participants!$A$1:$F$798,5,FALSE)</f>
        <v>F</v>
      </c>
      <c r="I92" s="10">
        <f>+VLOOKUP(E92,Participants!$A$1:$F$798,3,FALSE)</f>
        <v>8</v>
      </c>
      <c r="J92" s="10" t="str">
        <f>+VLOOKUP(E92,Participants!$A$1:$G$798,7,FALSE)</f>
        <v>VARSITY GIRLS</v>
      </c>
      <c r="K92" s="49">
        <f t="shared" si="3"/>
        <v>16</v>
      </c>
      <c r="L92" s="49"/>
    </row>
    <row r="93" spans="1:12" ht="14.25" customHeight="1" x14ac:dyDescent="0.3">
      <c r="A93" s="112" t="s">
        <v>665</v>
      </c>
      <c r="B93" s="33">
        <v>15</v>
      </c>
      <c r="C93" s="33">
        <v>15.97</v>
      </c>
      <c r="D93" s="33">
        <v>1</v>
      </c>
      <c r="E93" s="33">
        <v>395</v>
      </c>
      <c r="F93" s="10" t="str">
        <f>+VLOOKUP(E93,Participants!$A$1:$F$798,2,FALSE)</f>
        <v>Annabel Pellathy</v>
      </c>
      <c r="G93" s="10" t="str">
        <f>+VLOOKUP(E93,Participants!$A$1:$F$798,4,FALSE)</f>
        <v>AAP</v>
      </c>
      <c r="H93" s="10" t="str">
        <f>+VLOOKUP(E93,Participants!$A$1:$F$798,5,FALSE)</f>
        <v>F</v>
      </c>
      <c r="I93" s="10">
        <f>+VLOOKUP(E93,Participants!$A$1:$F$798,3,FALSE)</f>
        <v>7</v>
      </c>
      <c r="J93" s="10" t="str">
        <f>+VLOOKUP(E93,Participants!$A$1:$G$798,7,FALSE)</f>
        <v>VARSITY GIRLS</v>
      </c>
      <c r="K93" s="49">
        <f t="shared" si="3"/>
        <v>17</v>
      </c>
      <c r="L93" s="49"/>
    </row>
    <row r="94" spans="1:12" ht="14.25" customHeight="1" x14ac:dyDescent="0.3">
      <c r="A94" s="112" t="s">
        <v>665</v>
      </c>
      <c r="B94" s="33">
        <v>17</v>
      </c>
      <c r="C94" s="33">
        <v>16.18</v>
      </c>
      <c r="D94" s="33">
        <v>2</v>
      </c>
      <c r="E94" s="33">
        <v>393</v>
      </c>
      <c r="F94" s="10" t="str">
        <f>+VLOOKUP(E94,Participants!$A$1:$F$798,2,FALSE)</f>
        <v>Isabella Marcotullio</v>
      </c>
      <c r="G94" s="10" t="str">
        <f>+VLOOKUP(E94,Participants!$A$1:$F$798,4,FALSE)</f>
        <v>AAP</v>
      </c>
      <c r="H94" s="10" t="str">
        <f>+VLOOKUP(E94,Participants!$A$1:$F$798,5,FALSE)</f>
        <v>F</v>
      </c>
      <c r="I94" s="10">
        <f>+VLOOKUP(E94,Participants!$A$1:$F$798,3,FALSE)</f>
        <v>7</v>
      </c>
      <c r="J94" s="10" t="str">
        <f>+VLOOKUP(E94,Participants!$A$1:$G$798,7,FALSE)</f>
        <v>VARSITY GIRLS</v>
      </c>
      <c r="K94" s="49">
        <f t="shared" si="3"/>
        <v>18</v>
      </c>
      <c r="L94" s="49"/>
    </row>
    <row r="95" spans="1:12" ht="14.25" customHeight="1" x14ac:dyDescent="0.3">
      <c r="A95" s="112" t="s">
        <v>665</v>
      </c>
      <c r="B95" s="33">
        <v>15</v>
      </c>
      <c r="C95" s="33">
        <v>16.43</v>
      </c>
      <c r="D95" s="33">
        <v>2</v>
      </c>
      <c r="E95" s="33">
        <v>768</v>
      </c>
      <c r="F95" s="10" t="str">
        <f>+VLOOKUP(E95,Participants!$A$1:$F$798,2,FALSE)</f>
        <v>Maya Craighead</v>
      </c>
      <c r="G95" s="10" t="str">
        <f>+VLOOKUP(E95,Participants!$A$1:$F$798,4,FALSE)</f>
        <v>CDP</v>
      </c>
      <c r="H95" s="10" t="str">
        <f>+VLOOKUP(E95,Participants!$A$1:$F$798,5,FALSE)</f>
        <v>F</v>
      </c>
      <c r="I95" s="10">
        <f>+VLOOKUP(E95,Participants!$A$1:$F$798,3,FALSE)</f>
        <v>7</v>
      </c>
      <c r="J95" s="10" t="str">
        <f>+VLOOKUP(E95,Participants!$A$1:$G$798,7,FALSE)</f>
        <v>VARSITY GIRLS</v>
      </c>
      <c r="K95" s="49">
        <f t="shared" si="3"/>
        <v>19</v>
      </c>
      <c r="L95" s="49"/>
    </row>
    <row r="96" spans="1:12" ht="14.25" customHeight="1" x14ac:dyDescent="0.3">
      <c r="A96" s="112" t="s">
        <v>665</v>
      </c>
      <c r="B96" s="33">
        <v>14</v>
      </c>
      <c r="C96" s="33">
        <v>16.46</v>
      </c>
      <c r="D96" s="33">
        <v>2</v>
      </c>
      <c r="E96" s="33">
        <v>770</v>
      </c>
      <c r="F96" s="10" t="str">
        <f>+VLOOKUP(E96,Participants!$A$1:$F$798,2,FALSE)</f>
        <v>McKenzie Grissom</v>
      </c>
      <c r="G96" s="10" t="str">
        <f>+VLOOKUP(E96,Participants!$A$1:$F$798,4,FALSE)</f>
        <v>CDP</v>
      </c>
      <c r="H96" s="10" t="str">
        <f>+VLOOKUP(E96,Participants!$A$1:$F$798,5,FALSE)</f>
        <v>F</v>
      </c>
      <c r="I96" s="10">
        <f>+VLOOKUP(E96,Participants!$A$1:$F$798,3,FALSE)</f>
        <v>8</v>
      </c>
      <c r="J96" s="10" t="str">
        <f>+VLOOKUP(E96,Participants!$A$1:$G$798,7,FALSE)</f>
        <v>VARSITY GIRLS</v>
      </c>
      <c r="K96" s="49">
        <f t="shared" si="3"/>
        <v>20</v>
      </c>
      <c r="L96" s="49"/>
    </row>
    <row r="97" spans="1:26" ht="14.25" customHeight="1" x14ac:dyDescent="0.3">
      <c r="A97" s="112" t="s">
        <v>665</v>
      </c>
      <c r="B97" s="33">
        <v>15</v>
      </c>
      <c r="C97" s="33">
        <v>16.52</v>
      </c>
      <c r="D97" s="33">
        <v>5</v>
      </c>
      <c r="E97" s="33">
        <v>810</v>
      </c>
      <c r="F97" s="10" t="str">
        <f>+VLOOKUP(E97,Participants!$A$1:$F$798,2,FALSE)</f>
        <v>Camila Hernandez</v>
      </c>
      <c r="G97" s="10" t="str">
        <f>+VLOOKUP(E97,Participants!$A$1:$F$798,4,FALSE)</f>
        <v>DMA</v>
      </c>
      <c r="H97" s="10" t="str">
        <f>+VLOOKUP(E97,Participants!$A$1:$F$798,5,FALSE)</f>
        <v>F</v>
      </c>
      <c r="I97" s="10">
        <f>+VLOOKUP(E97,Participants!$A$1:$F$798,3,FALSE)</f>
        <v>7</v>
      </c>
      <c r="J97" s="10" t="str">
        <f>+VLOOKUP(E97,Participants!$A$1:$G$798,7,FALSE)</f>
        <v>VARSITY GIRLS</v>
      </c>
      <c r="K97" s="49">
        <f t="shared" si="3"/>
        <v>21</v>
      </c>
      <c r="L97" s="49"/>
    </row>
    <row r="98" spans="1:26" ht="14.25" customHeight="1" x14ac:dyDescent="0.3">
      <c r="A98" s="112" t="s">
        <v>665</v>
      </c>
      <c r="B98" s="33">
        <v>17</v>
      </c>
      <c r="C98" s="33">
        <v>16.96</v>
      </c>
      <c r="D98" s="33">
        <v>1</v>
      </c>
      <c r="E98" s="33">
        <v>1549</v>
      </c>
      <c r="F98" s="10" t="str">
        <f>+VLOOKUP(E98,Participants!$A$1:$F$798,2,FALSE)</f>
        <v>Olivia Menz</v>
      </c>
      <c r="G98" s="10" t="str">
        <f>+VLOOKUP(E98,Participants!$A$1:$F$798,4,FALSE)</f>
        <v>SKS</v>
      </c>
      <c r="H98" s="10" t="str">
        <f>+VLOOKUP(E98,Participants!$A$1:$F$798,5,FALSE)</f>
        <v>F</v>
      </c>
      <c r="I98" s="10">
        <f>+VLOOKUP(E98,Participants!$A$1:$F$798,3,FALSE)</f>
        <v>7</v>
      </c>
      <c r="J98" s="10" t="str">
        <f>+VLOOKUP(E98,Participants!$A$1:$G$798,7,FALSE)</f>
        <v>VARSITY GIRLS</v>
      </c>
      <c r="K98" s="49">
        <f t="shared" si="3"/>
        <v>22</v>
      </c>
      <c r="L98" s="49"/>
    </row>
    <row r="99" spans="1:26" ht="14.25" customHeight="1" x14ac:dyDescent="0.3">
      <c r="A99" s="112" t="s">
        <v>665</v>
      </c>
      <c r="B99" s="33">
        <v>16</v>
      </c>
      <c r="C99" s="33">
        <v>17.13</v>
      </c>
      <c r="D99" s="33">
        <v>2</v>
      </c>
      <c r="E99" s="33">
        <v>1561</v>
      </c>
      <c r="F99" s="10" t="str">
        <f>+VLOOKUP(E99,Participants!$A$1:$F$798,2,FALSE)</f>
        <v>Mila Goncalves</v>
      </c>
      <c r="G99" s="10" t="str">
        <f>+VLOOKUP(E99,Participants!$A$1:$F$798,4,FALSE)</f>
        <v>SKS</v>
      </c>
      <c r="H99" s="10" t="str">
        <f>+VLOOKUP(E99,Participants!$A$1:$F$798,5,FALSE)</f>
        <v>F</v>
      </c>
      <c r="I99" s="10">
        <f>+VLOOKUP(E99,Participants!$A$1:$F$798,3,FALSE)</f>
        <v>8</v>
      </c>
      <c r="J99" s="10" t="str">
        <f>+VLOOKUP(E99,Participants!$A$1:$G$798,7,FALSE)</f>
        <v>VARSITY GIRLS</v>
      </c>
      <c r="K99" s="49">
        <f t="shared" si="3"/>
        <v>23</v>
      </c>
      <c r="L99" s="49"/>
    </row>
    <row r="100" spans="1:26" ht="14.25" customHeight="1" x14ac:dyDescent="0.3">
      <c r="A100" s="112" t="s">
        <v>665</v>
      </c>
      <c r="B100" s="33">
        <v>17</v>
      </c>
      <c r="C100" s="33">
        <v>17.260000000000002</v>
      </c>
      <c r="D100" s="33">
        <v>3</v>
      </c>
      <c r="E100" s="33">
        <v>1559</v>
      </c>
      <c r="F100" s="10" t="str">
        <f>+VLOOKUP(E100,Participants!$A$1:$F$798,2,FALSE)</f>
        <v>Chloe Cole</v>
      </c>
      <c r="G100" s="10" t="str">
        <f>+VLOOKUP(E100,Participants!$A$1:$F$798,4,FALSE)</f>
        <v>SKS</v>
      </c>
      <c r="H100" s="10" t="str">
        <f>+VLOOKUP(E100,Participants!$A$1:$F$798,5,FALSE)</f>
        <v>F</v>
      </c>
      <c r="I100" s="10">
        <f>+VLOOKUP(E100,Participants!$A$1:$F$798,3,FALSE)</f>
        <v>8</v>
      </c>
      <c r="J100" s="10" t="str">
        <f>+VLOOKUP(E100,Participants!$A$1:$G$798,7,FALSE)</f>
        <v>VARSITY GIRLS</v>
      </c>
      <c r="K100" s="49">
        <f t="shared" si="3"/>
        <v>24</v>
      </c>
      <c r="L100" s="49"/>
    </row>
    <row r="101" spans="1:26" ht="14.25" customHeight="1" x14ac:dyDescent="0.3">
      <c r="A101" s="112" t="s">
        <v>665</v>
      </c>
      <c r="B101" s="33">
        <v>15</v>
      </c>
      <c r="C101" s="33">
        <v>17.38</v>
      </c>
      <c r="D101" s="33">
        <v>3</v>
      </c>
      <c r="E101" s="33">
        <v>1551</v>
      </c>
      <c r="F101" s="10" t="str">
        <f>+VLOOKUP(E101,Participants!$A$1:$F$798,2,FALSE)</f>
        <v>Emma Morvay</v>
      </c>
      <c r="G101" s="10" t="str">
        <f>+VLOOKUP(E101,Participants!$A$1:$F$798,4,FALSE)</f>
        <v>SKS</v>
      </c>
      <c r="H101" s="10" t="str">
        <f>+VLOOKUP(E101,Participants!$A$1:$F$798,5,FALSE)</f>
        <v>F</v>
      </c>
      <c r="I101" s="10">
        <f>+VLOOKUP(E101,Participants!$A$1:$F$798,3,FALSE)</f>
        <v>7</v>
      </c>
      <c r="J101" s="10" t="str">
        <f>+VLOOKUP(E101,Participants!$A$1:$G$798,7,FALSE)</f>
        <v>VARSITY GIRLS</v>
      </c>
      <c r="K101" s="49">
        <f t="shared" si="3"/>
        <v>25</v>
      </c>
      <c r="L101" s="49"/>
    </row>
    <row r="102" spans="1:26" ht="14.25" customHeight="1" x14ac:dyDescent="0.3">
      <c r="A102" s="112" t="s">
        <v>665</v>
      </c>
      <c r="B102" s="33">
        <v>14</v>
      </c>
      <c r="C102" s="33">
        <v>17.41</v>
      </c>
      <c r="D102" s="33">
        <v>3</v>
      </c>
      <c r="E102" s="33">
        <v>1237</v>
      </c>
      <c r="F102" s="10" t="str">
        <f>+VLOOKUP(E102,Participants!$A$1:$F$798,2,FALSE)</f>
        <v>Sophia DePascale</v>
      </c>
      <c r="G102" s="10" t="str">
        <f>+VLOOKUP(E102,Participants!$A$1:$F$798,4,FALSE)</f>
        <v>MQA</v>
      </c>
      <c r="H102" s="10" t="str">
        <f>+VLOOKUP(E102,Participants!$A$1:$F$798,5,FALSE)</f>
        <v>F</v>
      </c>
      <c r="I102" s="10">
        <f>+VLOOKUP(E102,Participants!$A$1:$F$798,3,FALSE)</f>
        <v>8</v>
      </c>
      <c r="J102" s="10" t="str">
        <f>+VLOOKUP(E102,Participants!$A$1:$G$798,7,FALSE)</f>
        <v>VARSITY GIRLS</v>
      </c>
      <c r="K102" s="49">
        <f t="shared" si="3"/>
        <v>26</v>
      </c>
      <c r="L102" s="49"/>
    </row>
    <row r="103" spans="1:26" ht="14.25" customHeight="1" x14ac:dyDescent="0.3">
      <c r="A103" s="112" t="s">
        <v>665</v>
      </c>
      <c r="B103" s="33">
        <v>16</v>
      </c>
      <c r="C103" s="33">
        <v>17.43</v>
      </c>
      <c r="D103" s="33">
        <v>3</v>
      </c>
      <c r="E103" s="33">
        <v>1547</v>
      </c>
      <c r="F103" s="10" t="str">
        <f>+VLOOKUP(E103,Participants!$A$1:$F$798,2,FALSE)</f>
        <v>Allison Jones</v>
      </c>
      <c r="G103" s="10" t="str">
        <f>+VLOOKUP(E103,Participants!$A$1:$F$798,4,FALSE)</f>
        <v>SKS</v>
      </c>
      <c r="H103" s="10" t="str">
        <f>+VLOOKUP(E103,Participants!$A$1:$F$798,5,FALSE)</f>
        <v>F</v>
      </c>
      <c r="I103" s="10">
        <f>+VLOOKUP(E103,Participants!$A$1:$F$798,3,FALSE)</f>
        <v>7</v>
      </c>
      <c r="J103" s="10" t="str">
        <f>+VLOOKUP(E103,Participants!$A$1:$G$798,7,FALSE)</f>
        <v>VARSITY GIRLS</v>
      </c>
      <c r="K103" s="49">
        <f t="shared" si="3"/>
        <v>27</v>
      </c>
      <c r="L103" s="49"/>
    </row>
    <row r="104" spans="1:26" ht="14.25" customHeight="1" x14ac:dyDescent="0.3">
      <c r="A104" s="112" t="s">
        <v>665</v>
      </c>
      <c r="B104" s="33">
        <v>14</v>
      </c>
      <c r="C104" s="33">
        <v>18.739999999999998</v>
      </c>
      <c r="D104" s="33">
        <v>6</v>
      </c>
      <c r="E104" s="33">
        <v>1542</v>
      </c>
      <c r="F104" s="10" t="str">
        <f>+VLOOKUP(E104,Participants!$A$1:$F$798,2,FALSE)</f>
        <v>Olivia Costigan</v>
      </c>
      <c r="G104" s="10" t="str">
        <f>+VLOOKUP(E104,Participants!$A$1:$F$798,4,FALSE)</f>
        <v>SKS</v>
      </c>
      <c r="H104" s="10" t="str">
        <f>+VLOOKUP(E104,Participants!$A$1:$F$798,5,FALSE)</f>
        <v>F</v>
      </c>
      <c r="I104" s="10">
        <f>+VLOOKUP(E104,Participants!$A$1:$F$798,3,FALSE)</f>
        <v>7</v>
      </c>
      <c r="J104" s="10" t="str">
        <f>+VLOOKUP(E104,Participants!$A$1:$G$798,7,FALSE)</f>
        <v>VARSITY GIRLS</v>
      </c>
      <c r="K104" s="49">
        <f t="shared" si="3"/>
        <v>28</v>
      </c>
      <c r="L104" s="49"/>
    </row>
    <row r="105" spans="1:26" ht="14.25" customHeight="1" x14ac:dyDescent="0.3">
      <c r="A105" s="112" t="s">
        <v>665</v>
      </c>
      <c r="B105" s="33">
        <v>16</v>
      </c>
      <c r="C105" s="33">
        <v>19.690000000000001</v>
      </c>
      <c r="D105" s="33">
        <v>1</v>
      </c>
      <c r="E105" s="33">
        <v>390</v>
      </c>
      <c r="F105" s="10" t="str">
        <f>+VLOOKUP(E105,Participants!$A$1:$F$798,2,FALSE)</f>
        <v>Madison Abbett</v>
      </c>
      <c r="G105" s="10" t="str">
        <f>+VLOOKUP(E105,Participants!$A$1:$F$798,4,FALSE)</f>
        <v>AAP</v>
      </c>
      <c r="H105" s="10" t="str">
        <f>+VLOOKUP(E105,Participants!$A$1:$F$798,5,FALSE)</f>
        <v>F</v>
      </c>
      <c r="I105" s="10">
        <f>+VLOOKUP(E105,Participants!$A$1:$F$798,3,FALSE)</f>
        <v>7</v>
      </c>
      <c r="J105" s="10" t="str">
        <f>+VLOOKUP(E105,Participants!$A$1:$G$798,7,FALSE)</f>
        <v>VARSITY GIRLS</v>
      </c>
      <c r="K105" s="49">
        <f t="shared" si="3"/>
        <v>29</v>
      </c>
      <c r="L105" s="49"/>
    </row>
    <row r="106" spans="1:26" ht="14.25" customHeight="1" x14ac:dyDescent="0.3">
      <c r="A106" s="112" t="s">
        <v>665</v>
      </c>
      <c r="B106" s="33">
        <v>12</v>
      </c>
      <c r="C106" s="33">
        <v>20.21</v>
      </c>
      <c r="D106" s="33">
        <v>6</v>
      </c>
      <c r="E106" s="33">
        <v>1002</v>
      </c>
      <c r="F106" s="10" t="str">
        <f>+VLOOKUP(E106,Participants!$A$1:$F$798,2,FALSE)</f>
        <v>Ava Santora</v>
      </c>
      <c r="G106" s="10" t="str">
        <f>+VLOOKUP(E106,Participants!$A$1:$F$798,4,FALSE)</f>
        <v>HFS</v>
      </c>
      <c r="H106" s="10" t="str">
        <f>+VLOOKUP(E106,Participants!$A$1:$F$798,5,FALSE)</f>
        <v>F</v>
      </c>
      <c r="I106" s="10">
        <f>+VLOOKUP(E106,Participants!$A$1:$F$798,3,FALSE)</f>
        <v>7</v>
      </c>
      <c r="J106" s="10" t="str">
        <f>+VLOOKUP(E106,Participants!$A$1:$G$798,7,FALSE)</f>
        <v>VARSITY GIRLS</v>
      </c>
      <c r="K106" s="49">
        <f t="shared" si="3"/>
        <v>30</v>
      </c>
      <c r="L106" s="49"/>
    </row>
    <row r="107" spans="1:26" ht="14.25" customHeight="1" x14ac:dyDescent="0.3">
      <c r="A107" s="112" t="s">
        <v>665</v>
      </c>
      <c r="B107" s="33">
        <v>15</v>
      </c>
      <c r="C107" s="33">
        <v>20.76</v>
      </c>
      <c r="D107" s="33">
        <v>6</v>
      </c>
      <c r="E107" s="33">
        <v>1541</v>
      </c>
      <c r="F107" s="10" t="str">
        <f>+VLOOKUP(E107,Participants!$A$1:$F$798,2,FALSE)</f>
        <v>Audrey Costigan</v>
      </c>
      <c r="G107" s="10" t="str">
        <f>+VLOOKUP(E107,Participants!$A$1:$F$798,4,FALSE)</f>
        <v>SKS</v>
      </c>
      <c r="H107" s="10" t="str">
        <f>+VLOOKUP(E107,Participants!$A$1:$F$798,5,FALSE)</f>
        <v>F</v>
      </c>
      <c r="I107" s="10">
        <f>+VLOOKUP(E107,Participants!$A$1:$F$798,3,FALSE)</f>
        <v>7</v>
      </c>
      <c r="J107" s="10" t="str">
        <f>+VLOOKUP(E107,Participants!$A$1:$G$798,7,FALSE)</f>
        <v>VARSITY GIRLS</v>
      </c>
      <c r="K107" s="49">
        <f t="shared" si="3"/>
        <v>31</v>
      </c>
      <c r="L107" s="49"/>
    </row>
    <row r="108" spans="1:26" ht="14.25" customHeight="1" x14ac:dyDescent="0.25">
      <c r="B108" s="35"/>
      <c r="C108" s="36"/>
      <c r="E108" s="37"/>
    </row>
    <row r="109" spans="1:26" ht="14.25" customHeight="1" x14ac:dyDescent="0.25">
      <c r="B109" s="35"/>
      <c r="C109" s="36"/>
      <c r="E109" s="37"/>
    </row>
    <row r="110" spans="1:26" ht="14.25" customHeight="1" x14ac:dyDescent="0.25">
      <c r="B110" s="38" t="s">
        <v>61</v>
      </c>
      <c r="C110" s="38" t="s">
        <v>23</v>
      </c>
      <c r="D110" s="38" t="s">
        <v>14</v>
      </c>
      <c r="E110" s="38" t="s">
        <v>21</v>
      </c>
      <c r="F110" s="38" t="s">
        <v>16</v>
      </c>
      <c r="G110" s="38" t="s">
        <v>30</v>
      </c>
      <c r="H110" s="38" t="s">
        <v>25</v>
      </c>
      <c r="I110" s="38" t="s">
        <v>257</v>
      </c>
      <c r="J110" s="38" t="s">
        <v>229</v>
      </c>
      <c r="K110" s="38" t="s">
        <v>36</v>
      </c>
      <c r="L110" s="38" t="s">
        <v>41</v>
      </c>
      <c r="M110" s="38" t="s">
        <v>63</v>
      </c>
      <c r="N110" s="38" t="s">
        <v>47</v>
      </c>
      <c r="O110" s="38" t="s">
        <v>55</v>
      </c>
      <c r="P110" s="38" t="s">
        <v>72</v>
      </c>
      <c r="Q110" s="38" t="s">
        <v>66</v>
      </c>
      <c r="R110" s="38" t="s">
        <v>347</v>
      </c>
      <c r="S110" s="38" t="s">
        <v>75</v>
      </c>
      <c r="T110" s="38" t="s">
        <v>78</v>
      </c>
      <c r="U110" s="38" t="s">
        <v>445</v>
      </c>
      <c r="V110" s="38" t="s">
        <v>653</v>
      </c>
      <c r="W110" s="38" t="s">
        <v>654</v>
      </c>
      <c r="X110" s="38" t="s">
        <v>588</v>
      </c>
      <c r="Y110" s="38" t="s">
        <v>50</v>
      </c>
      <c r="Z110" s="39" t="s">
        <v>655</v>
      </c>
    </row>
    <row r="111" spans="1:26" ht="14.25" customHeight="1" x14ac:dyDescent="0.25">
      <c r="A111" s="7" t="s">
        <v>57</v>
      </c>
      <c r="B111" s="7">
        <f t="shared" ref="B111:K114" si="4">+SUMIFS($L$2:$L$107,$J$2:$J$107,$A111,$G$2:$G$107,B$110)</f>
        <v>0</v>
      </c>
      <c r="C111" s="7">
        <f t="shared" si="4"/>
        <v>0</v>
      </c>
      <c r="D111" s="7">
        <f t="shared" si="4"/>
        <v>0</v>
      </c>
      <c r="E111" s="7">
        <f t="shared" si="4"/>
        <v>0</v>
      </c>
      <c r="F111" s="7">
        <f t="shared" si="4"/>
        <v>0</v>
      </c>
      <c r="G111" s="7">
        <f t="shared" si="4"/>
        <v>3</v>
      </c>
      <c r="H111" s="7">
        <f t="shared" si="4"/>
        <v>0</v>
      </c>
      <c r="I111" s="7">
        <f t="shared" si="4"/>
        <v>4</v>
      </c>
      <c r="J111" s="7">
        <f t="shared" si="4"/>
        <v>0</v>
      </c>
      <c r="K111" s="29">
        <f t="shared" si="4"/>
        <v>0</v>
      </c>
      <c r="L111" s="29">
        <f t="shared" ref="L111:Y114" si="5">+SUMIFS($L$2:$L$107,$J$2:$J$107,$A111,$G$2:$G$107,L$110)</f>
        <v>0</v>
      </c>
      <c r="M111" s="7">
        <f t="shared" si="5"/>
        <v>0</v>
      </c>
      <c r="N111" s="7">
        <f t="shared" si="5"/>
        <v>0</v>
      </c>
      <c r="O111" s="7">
        <f t="shared" si="5"/>
        <v>0</v>
      </c>
      <c r="P111" s="7">
        <f t="shared" si="5"/>
        <v>23</v>
      </c>
      <c r="Q111" s="7">
        <f t="shared" si="5"/>
        <v>0</v>
      </c>
      <c r="R111" s="7">
        <f t="shared" si="5"/>
        <v>0</v>
      </c>
      <c r="S111" s="7">
        <f t="shared" si="5"/>
        <v>0</v>
      </c>
      <c r="T111" s="7">
        <f t="shared" si="5"/>
        <v>0</v>
      </c>
      <c r="U111" s="7">
        <f t="shared" si="5"/>
        <v>9</v>
      </c>
      <c r="V111" s="7">
        <f t="shared" si="5"/>
        <v>0</v>
      </c>
      <c r="W111" s="7">
        <f t="shared" si="5"/>
        <v>0</v>
      </c>
      <c r="X111" s="7">
        <f t="shared" si="5"/>
        <v>0</v>
      </c>
      <c r="Y111" s="7">
        <f t="shared" si="5"/>
        <v>0</v>
      </c>
      <c r="Z111" s="7">
        <f>SUM(B111:Y111)</f>
        <v>39</v>
      </c>
    </row>
    <row r="112" spans="1:26" ht="14.25" customHeight="1" x14ac:dyDescent="0.25">
      <c r="A112" s="7" t="s">
        <v>53</v>
      </c>
      <c r="B112" s="7">
        <f t="shared" si="4"/>
        <v>0</v>
      </c>
      <c r="C112" s="7">
        <f t="shared" si="4"/>
        <v>0</v>
      </c>
      <c r="D112" s="7">
        <f t="shared" si="4"/>
        <v>0</v>
      </c>
      <c r="E112" s="7">
        <f t="shared" si="4"/>
        <v>0</v>
      </c>
      <c r="F112" s="7">
        <f t="shared" si="4"/>
        <v>0</v>
      </c>
      <c r="G112" s="7">
        <f t="shared" si="4"/>
        <v>0</v>
      </c>
      <c r="H112" s="7">
        <f t="shared" si="4"/>
        <v>1</v>
      </c>
      <c r="I112" s="7">
        <f t="shared" si="4"/>
        <v>0</v>
      </c>
      <c r="J112" s="7">
        <f t="shared" si="4"/>
        <v>0</v>
      </c>
      <c r="K112" s="29">
        <f t="shared" si="4"/>
        <v>6</v>
      </c>
      <c r="L112" s="29">
        <f t="shared" si="5"/>
        <v>0</v>
      </c>
      <c r="M112" s="7">
        <f t="shared" si="5"/>
        <v>0</v>
      </c>
      <c r="N112" s="7">
        <f t="shared" si="5"/>
        <v>0</v>
      </c>
      <c r="O112" s="7">
        <f t="shared" si="5"/>
        <v>0</v>
      </c>
      <c r="P112" s="7">
        <f t="shared" si="5"/>
        <v>0</v>
      </c>
      <c r="Q112" s="7">
        <f t="shared" si="5"/>
        <v>0</v>
      </c>
      <c r="R112" s="7">
        <f t="shared" si="5"/>
        <v>0</v>
      </c>
      <c r="S112" s="7">
        <f t="shared" si="5"/>
        <v>0</v>
      </c>
      <c r="T112" s="7">
        <f t="shared" si="5"/>
        <v>0</v>
      </c>
      <c r="U112" s="7">
        <f t="shared" si="5"/>
        <v>24</v>
      </c>
      <c r="V112" s="7">
        <f t="shared" si="5"/>
        <v>0</v>
      </c>
      <c r="W112" s="7">
        <f t="shared" si="5"/>
        <v>0</v>
      </c>
      <c r="X112" s="7">
        <f t="shared" si="5"/>
        <v>8</v>
      </c>
      <c r="Y112" s="7">
        <f t="shared" si="5"/>
        <v>0</v>
      </c>
      <c r="Z112" s="7">
        <f t="shared" ref="Z112:Z114" si="6">SUM(B112:Y112)</f>
        <v>39</v>
      </c>
    </row>
    <row r="113" spans="1:26" ht="14.25" customHeight="1" x14ac:dyDescent="0.25">
      <c r="A113" s="7" t="s">
        <v>149</v>
      </c>
      <c r="B113" s="7">
        <f t="shared" si="4"/>
        <v>9</v>
      </c>
      <c r="C113" s="7">
        <f t="shared" si="4"/>
        <v>0</v>
      </c>
      <c r="D113" s="7">
        <f t="shared" si="4"/>
        <v>0</v>
      </c>
      <c r="E113" s="7">
        <f t="shared" si="4"/>
        <v>0</v>
      </c>
      <c r="F113" s="7">
        <f t="shared" si="4"/>
        <v>0</v>
      </c>
      <c r="G113" s="7">
        <f t="shared" si="4"/>
        <v>18</v>
      </c>
      <c r="H113" s="7">
        <f t="shared" si="4"/>
        <v>0</v>
      </c>
      <c r="I113" s="7">
        <f t="shared" si="4"/>
        <v>2</v>
      </c>
      <c r="J113" s="7">
        <f t="shared" si="4"/>
        <v>0</v>
      </c>
      <c r="K113" s="29">
        <f t="shared" si="4"/>
        <v>6</v>
      </c>
      <c r="L113" s="29">
        <f t="shared" si="5"/>
        <v>0</v>
      </c>
      <c r="M113" s="7">
        <f t="shared" si="5"/>
        <v>0</v>
      </c>
      <c r="N113" s="7">
        <f t="shared" si="5"/>
        <v>0</v>
      </c>
      <c r="O113" s="7">
        <f t="shared" si="5"/>
        <v>0</v>
      </c>
      <c r="P113" s="7">
        <f t="shared" si="5"/>
        <v>0</v>
      </c>
      <c r="Q113" s="7">
        <f t="shared" si="5"/>
        <v>0</v>
      </c>
      <c r="R113" s="7">
        <f t="shared" si="5"/>
        <v>0</v>
      </c>
      <c r="S113" s="7">
        <f t="shared" si="5"/>
        <v>0</v>
      </c>
      <c r="T113" s="7">
        <f t="shared" si="5"/>
        <v>0</v>
      </c>
      <c r="U113" s="7">
        <f t="shared" si="5"/>
        <v>4</v>
      </c>
      <c r="V113" s="7">
        <f t="shared" si="5"/>
        <v>0</v>
      </c>
      <c r="W113" s="7">
        <f t="shared" si="5"/>
        <v>0</v>
      </c>
      <c r="X113" s="7">
        <f t="shared" si="5"/>
        <v>0</v>
      </c>
      <c r="Y113" s="7">
        <f t="shared" si="5"/>
        <v>0</v>
      </c>
      <c r="Z113" s="7">
        <f t="shared" si="6"/>
        <v>39</v>
      </c>
    </row>
    <row r="114" spans="1:26" ht="14.25" customHeight="1" x14ac:dyDescent="0.25">
      <c r="A114" s="7" t="s">
        <v>138</v>
      </c>
      <c r="B114" s="7">
        <f t="shared" si="4"/>
        <v>11</v>
      </c>
      <c r="C114" s="7">
        <f t="shared" si="4"/>
        <v>0</v>
      </c>
      <c r="D114" s="7">
        <f t="shared" si="4"/>
        <v>0</v>
      </c>
      <c r="E114" s="7">
        <f t="shared" si="4"/>
        <v>0</v>
      </c>
      <c r="F114" s="7">
        <f t="shared" si="4"/>
        <v>0</v>
      </c>
      <c r="G114" s="7">
        <f t="shared" si="4"/>
        <v>0</v>
      </c>
      <c r="H114" s="7">
        <f t="shared" si="4"/>
        <v>4</v>
      </c>
      <c r="I114" s="7">
        <f t="shared" si="4"/>
        <v>0</v>
      </c>
      <c r="J114" s="7">
        <f t="shared" si="4"/>
        <v>1</v>
      </c>
      <c r="K114" s="29">
        <f t="shared" si="4"/>
        <v>8</v>
      </c>
      <c r="L114" s="29">
        <f t="shared" si="5"/>
        <v>0</v>
      </c>
      <c r="M114" s="7">
        <f t="shared" si="5"/>
        <v>0</v>
      </c>
      <c r="N114" s="7">
        <f t="shared" si="5"/>
        <v>0</v>
      </c>
      <c r="O114" s="7">
        <f t="shared" si="5"/>
        <v>0</v>
      </c>
      <c r="P114" s="7">
        <f t="shared" si="5"/>
        <v>0</v>
      </c>
      <c r="Q114" s="7">
        <f t="shared" si="5"/>
        <v>0</v>
      </c>
      <c r="R114" s="7">
        <f t="shared" si="5"/>
        <v>0</v>
      </c>
      <c r="S114" s="7">
        <f t="shared" si="5"/>
        <v>0</v>
      </c>
      <c r="T114" s="7">
        <f t="shared" si="5"/>
        <v>0</v>
      </c>
      <c r="U114" s="7">
        <f t="shared" si="5"/>
        <v>15</v>
      </c>
      <c r="V114" s="7">
        <f t="shared" si="5"/>
        <v>0</v>
      </c>
      <c r="W114" s="7">
        <f t="shared" si="5"/>
        <v>0</v>
      </c>
      <c r="X114" s="7">
        <f t="shared" si="5"/>
        <v>0</v>
      </c>
      <c r="Y114" s="7">
        <f t="shared" si="5"/>
        <v>0</v>
      </c>
      <c r="Z114" s="7">
        <f t="shared" si="6"/>
        <v>39</v>
      </c>
    </row>
    <row r="115" spans="1:26" ht="15.75" customHeight="1" x14ac:dyDescent="0.25"/>
    <row r="116" spans="1:26" ht="15.75" customHeight="1" x14ac:dyDescent="0.25"/>
    <row r="117" spans="1:26" ht="15.75" customHeight="1" x14ac:dyDescent="0.25"/>
    <row r="118" spans="1:26" ht="15.75" customHeight="1" x14ac:dyDescent="0.25"/>
    <row r="119" spans="1:26" ht="15.75" customHeight="1" x14ac:dyDescent="0.25"/>
    <row r="120" spans="1:26" ht="15.75" customHeight="1" x14ac:dyDescent="0.25"/>
    <row r="121" spans="1:26" ht="15.75" customHeight="1" x14ac:dyDescent="0.25"/>
    <row r="122" spans="1:26" ht="15.75" customHeight="1" x14ac:dyDescent="0.25"/>
    <row r="123" spans="1:26" ht="15.75" customHeight="1" x14ac:dyDescent="0.25"/>
    <row r="124" spans="1:26" ht="15.75" customHeight="1" x14ac:dyDescent="0.25"/>
    <row r="125" spans="1:26" ht="15.75" customHeight="1" x14ac:dyDescent="0.25"/>
    <row r="126" spans="1:26" ht="15.75" customHeight="1" x14ac:dyDescent="0.25"/>
    <row r="127" spans="1:26" ht="15.75" customHeight="1" x14ac:dyDescent="0.25"/>
    <row r="128" spans="1:26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</sheetData>
  <sortState xmlns:xlrd2="http://schemas.microsoft.com/office/spreadsheetml/2017/richdata2" ref="A2:L107">
    <sortCondition ref="J2:J107"/>
    <sortCondition ref="C2:C107"/>
  </sortState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Z934"/>
  <sheetViews>
    <sheetView workbookViewId="0">
      <pane ySplit="1" topLeftCell="A2" activePane="bottomLeft" state="frozen"/>
      <selection pane="bottomLeft" activeCell="H53" sqref="H53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style="97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12" width="8.42578125" style="97" customWidth="1"/>
    <col min="13" max="26" width="8.42578125" customWidth="1"/>
  </cols>
  <sheetData>
    <row r="1" spans="1:12" ht="14.25" customHeight="1" x14ac:dyDescent="0.35">
      <c r="A1" s="53" t="s">
        <v>666</v>
      </c>
      <c r="B1" s="53" t="s">
        <v>646</v>
      </c>
      <c r="C1" s="53" t="s">
        <v>647</v>
      </c>
      <c r="D1" s="115" t="s">
        <v>648</v>
      </c>
      <c r="E1" s="116" t="s">
        <v>649</v>
      </c>
      <c r="F1" s="53" t="s">
        <v>1</v>
      </c>
      <c r="G1" s="53" t="s">
        <v>3</v>
      </c>
      <c r="H1" s="53" t="s">
        <v>650</v>
      </c>
      <c r="I1" s="53" t="s">
        <v>2</v>
      </c>
      <c r="J1" s="53" t="s">
        <v>5</v>
      </c>
      <c r="K1" s="116" t="s">
        <v>651</v>
      </c>
      <c r="L1" s="116" t="s">
        <v>652</v>
      </c>
    </row>
    <row r="2" spans="1:12" ht="14.25" customHeight="1" x14ac:dyDescent="0.35">
      <c r="A2" s="53" t="s">
        <v>666</v>
      </c>
      <c r="B2" s="33">
        <v>1</v>
      </c>
      <c r="C2" s="33" t="s">
        <v>890</v>
      </c>
      <c r="D2" s="50"/>
      <c r="E2" s="49">
        <v>1679</v>
      </c>
      <c r="F2" s="10" t="str">
        <f>+VLOOKUP(E2,Participants!$A$1:$F$798,2,FALSE)</f>
        <v>Mathieu Sloka</v>
      </c>
      <c r="G2" s="10" t="str">
        <f>+VLOOKUP(E2,Participants!$A$1:$F$798,4,FALSE)</f>
        <v>STG</v>
      </c>
      <c r="H2" s="10" t="str">
        <f>+VLOOKUP(E2,Participants!$A$1:$F$798,5,FALSE)</f>
        <v>M</v>
      </c>
      <c r="I2" s="10">
        <f>+VLOOKUP(E2,Participants!$A$1:$F$798,3,FALSE)</f>
        <v>6</v>
      </c>
      <c r="J2" s="10" t="str">
        <f>+VLOOKUP(E2,Participants!$A$1:$G$798,7,FALSE)</f>
        <v>JV BOYS</v>
      </c>
      <c r="K2" s="49">
        <v>1</v>
      </c>
      <c r="L2" s="49">
        <v>10</v>
      </c>
    </row>
    <row r="3" spans="1:12" ht="14.25" customHeight="1" x14ac:dyDescent="0.35">
      <c r="A3" s="53" t="s">
        <v>666</v>
      </c>
      <c r="B3" s="33">
        <v>1</v>
      </c>
      <c r="C3" s="33" t="s">
        <v>891</v>
      </c>
      <c r="D3" s="50"/>
      <c r="E3" s="49">
        <v>1214</v>
      </c>
      <c r="F3" s="10" t="str">
        <f>+VLOOKUP(E3,Participants!$A$1:$F$798,2,FALSE)</f>
        <v>Lewis Gibbons</v>
      </c>
      <c r="G3" s="10" t="str">
        <f>+VLOOKUP(E3,Participants!$A$1:$F$798,4,FALSE)</f>
        <v>MQA</v>
      </c>
      <c r="H3" s="10" t="str">
        <f>+VLOOKUP(E3,Participants!$A$1:$F$798,5,FALSE)</f>
        <v>M</v>
      </c>
      <c r="I3" s="10">
        <f>+VLOOKUP(E3,Participants!$A$1:$F$798,3,FALSE)</f>
        <v>5</v>
      </c>
      <c r="J3" s="10" t="str">
        <f>+VLOOKUP(E3,Participants!$A$1:$G$798,7,FALSE)</f>
        <v>JV BOYS</v>
      </c>
      <c r="K3" s="49">
        <v>2</v>
      </c>
      <c r="L3" s="49">
        <v>8</v>
      </c>
    </row>
    <row r="4" spans="1:12" ht="14.25" customHeight="1" x14ac:dyDescent="0.35">
      <c r="A4" s="53" t="s">
        <v>666</v>
      </c>
      <c r="B4" s="33">
        <v>1</v>
      </c>
      <c r="C4" s="33" t="s">
        <v>892</v>
      </c>
      <c r="D4" s="50"/>
      <c r="E4" s="49">
        <v>1490</v>
      </c>
      <c r="F4" s="10" t="str">
        <f>+VLOOKUP(E4,Participants!$A$1:$F$798,2,FALSE)</f>
        <v>Brendan Menz</v>
      </c>
      <c r="G4" s="10" t="str">
        <f>+VLOOKUP(E4,Participants!$A$1:$F$798,4,FALSE)</f>
        <v>SKS</v>
      </c>
      <c r="H4" s="10" t="str">
        <f>+VLOOKUP(E4,Participants!$A$1:$F$798,5,FALSE)</f>
        <v>M</v>
      </c>
      <c r="I4" s="10">
        <f>+VLOOKUP(E4,Participants!$A$1:$F$798,3,FALSE)</f>
        <v>5</v>
      </c>
      <c r="J4" s="10" t="str">
        <f>+VLOOKUP(E4,Participants!$A$1:$G$798,7,FALSE)</f>
        <v>JV BOYS</v>
      </c>
      <c r="K4" s="49">
        <v>3</v>
      </c>
      <c r="L4" s="49">
        <v>6</v>
      </c>
    </row>
    <row r="5" spans="1:12" ht="14.25" customHeight="1" x14ac:dyDescent="0.35">
      <c r="A5" s="53" t="s">
        <v>666</v>
      </c>
      <c r="B5" s="33">
        <v>1</v>
      </c>
      <c r="C5" s="33" t="s">
        <v>893</v>
      </c>
      <c r="D5" s="50"/>
      <c r="E5" s="49">
        <v>634</v>
      </c>
      <c r="F5" s="10" t="str">
        <f>+VLOOKUP(E5,Participants!$A$1:$F$798,2,FALSE)</f>
        <v>Raylan Senft</v>
      </c>
      <c r="G5" s="10" t="str">
        <f>+VLOOKUP(E5,Participants!$A$1:$F$798,4,FALSE)</f>
        <v>BCS</v>
      </c>
      <c r="H5" s="10" t="str">
        <f>+VLOOKUP(E5,Participants!$A$1:$F$798,5,FALSE)</f>
        <v>M</v>
      </c>
      <c r="I5" s="10">
        <f>+VLOOKUP(E5,Participants!$A$1:$F$798,3,FALSE)</f>
        <v>6</v>
      </c>
      <c r="J5" s="10" t="str">
        <f>+VLOOKUP(E5,Participants!$A$1:$G$798,7,FALSE)</f>
        <v>JV BOYS</v>
      </c>
      <c r="K5" s="49">
        <v>4</v>
      </c>
      <c r="L5" s="49">
        <v>5</v>
      </c>
    </row>
    <row r="6" spans="1:12" ht="14.25" customHeight="1" x14ac:dyDescent="0.35">
      <c r="A6" s="53" t="s">
        <v>666</v>
      </c>
      <c r="B6" s="33">
        <v>1</v>
      </c>
      <c r="C6" s="33" t="s">
        <v>895</v>
      </c>
      <c r="D6" s="50"/>
      <c r="E6" s="49">
        <v>1678</v>
      </c>
      <c r="F6" s="10" t="str">
        <f>+VLOOKUP(E6,Participants!$A$1:$F$798,2,FALSE)</f>
        <v>Marcus McClain</v>
      </c>
      <c r="G6" s="10" t="str">
        <f>+VLOOKUP(E6,Participants!$A$1:$F$798,4,FALSE)</f>
        <v>STG</v>
      </c>
      <c r="H6" s="10" t="str">
        <f>+VLOOKUP(E6,Participants!$A$1:$F$798,5,FALSE)</f>
        <v>M</v>
      </c>
      <c r="I6" s="10">
        <f>+VLOOKUP(E6,Participants!$A$1:$F$798,3,FALSE)</f>
        <v>6</v>
      </c>
      <c r="J6" s="10" t="str">
        <f>+VLOOKUP(E6,Participants!$A$1:$G$798,7,FALSE)</f>
        <v>JV BOYS</v>
      </c>
      <c r="K6" s="49">
        <v>5</v>
      </c>
      <c r="L6" s="49">
        <v>4</v>
      </c>
    </row>
    <row r="7" spans="1:12" ht="14.25" customHeight="1" x14ac:dyDescent="0.35">
      <c r="A7" s="53" t="s">
        <v>666</v>
      </c>
      <c r="B7" s="33">
        <v>1</v>
      </c>
      <c r="C7" s="33" t="s">
        <v>896</v>
      </c>
      <c r="D7" s="50"/>
      <c r="E7" s="49">
        <v>1485</v>
      </c>
      <c r="F7" s="10" t="str">
        <f>+VLOOKUP(E7,Participants!$A$1:$F$798,2,FALSE)</f>
        <v>Sam DiChiazza</v>
      </c>
      <c r="G7" s="10" t="str">
        <f>+VLOOKUP(E7,Participants!$A$1:$F$798,4,FALSE)</f>
        <v>SKS</v>
      </c>
      <c r="H7" s="10" t="str">
        <f>+VLOOKUP(E7,Participants!$A$1:$F$798,5,FALSE)</f>
        <v>M</v>
      </c>
      <c r="I7" s="10">
        <f>+VLOOKUP(E7,Participants!$A$1:$F$798,3,FALSE)</f>
        <v>5</v>
      </c>
      <c r="J7" s="10" t="str">
        <f>+VLOOKUP(E7,Participants!$A$1:$G$798,7,FALSE)</f>
        <v>JV BOYS</v>
      </c>
      <c r="K7" s="49">
        <v>6</v>
      </c>
      <c r="L7" s="49">
        <v>3</v>
      </c>
    </row>
    <row r="8" spans="1:12" ht="14.25" customHeight="1" x14ac:dyDescent="0.35">
      <c r="A8" s="53" t="s">
        <v>666</v>
      </c>
      <c r="B8" s="33">
        <v>1</v>
      </c>
      <c r="C8" s="33" t="s">
        <v>898</v>
      </c>
      <c r="D8" s="50"/>
      <c r="E8" s="49">
        <v>635</v>
      </c>
      <c r="F8" s="10" t="str">
        <f>+VLOOKUP(E8,Participants!$A$1:$F$798,2,FALSE)</f>
        <v>Matthew Yeager</v>
      </c>
      <c r="G8" s="10" t="str">
        <f>+VLOOKUP(E8,Participants!$A$1:$F$798,4,FALSE)</f>
        <v>BCS</v>
      </c>
      <c r="H8" s="10" t="str">
        <f>+VLOOKUP(E8,Participants!$A$1:$F$798,5,FALSE)</f>
        <v>M</v>
      </c>
      <c r="I8" s="10">
        <f>+VLOOKUP(E8,Participants!$A$1:$F$798,3,FALSE)</f>
        <v>6</v>
      </c>
      <c r="J8" s="10" t="str">
        <f>+VLOOKUP(E8,Participants!$A$1:$G$798,7,FALSE)</f>
        <v>JV BOYS</v>
      </c>
      <c r="K8" s="49">
        <v>7</v>
      </c>
      <c r="L8" s="49">
        <v>2</v>
      </c>
    </row>
    <row r="9" spans="1:12" ht="14.25" customHeight="1" x14ac:dyDescent="0.35">
      <c r="A9" s="53"/>
      <c r="B9" s="33"/>
      <c r="C9" s="33"/>
      <c r="D9" s="50"/>
      <c r="E9" s="49"/>
      <c r="F9" s="10"/>
      <c r="G9" s="10"/>
      <c r="H9" s="10"/>
      <c r="I9" s="10"/>
      <c r="J9" s="10"/>
      <c r="K9" s="49"/>
      <c r="L9" s="49"/>
    </row>
    <row r="10" spans="1:12" ht="14.25" customHeight="1" x14ac:dyDescent="0.35">
      <c r="A10" s="53" t="s">
        <v>666</v>
      </c>
      <c r="B10" s="33">
        <v>1</v>
      </c>
      <c r="C10" s="33" t="s">
        <v>883</v>
      </c>
      <c r="D10" s="50"/>
      <c r="E10" s="49">
        <v>386</v>
      </c>
      <c r="F10" s="10" t="str">
        <f>+VLOOKUP(E10,Participants!$A$1:$F$798,2,FALSE)</f>
        <v>Andrew Deem</v>
      </c>
      <c r="G10" s="10" t="str">
        <f>+VLOOKUP(E10,Participants!$A$1:$F$798,4,FALSE)</f>
        <v>AAP</v>
      </c>
      <c r="H10" s="10" t="str">
        <f>+VLOOKUP(E10,Participants!$A$1:$F$798,5,FALSE)</f>
        <v>M</v>
      </c>
      <c r="I10" s="10">
        <f>+VLOOKUP(E10,Participants!$A$1:$F$798,3,FALSE)</f>
        <v>8</v>
      </c>
      <c r="J10" s="10" t="str">
        <f>+VLOOKUP(E10,Participants!$A$1:$G$798,7,FALSE)</f>
        <v>VARSITY BOYS</v>
      </c>
      <c r="K10" s="49">
        <v>1</v>
      </c>
      <c r="L10" s="49">
        <v>10</v>
      </c>
    </row>
    <row r="11" spans="1:12" ht="14.25" customHeight="1" x14ac:dyDescent="0.35">
      <c r="A11" s="53" t="s">
        <v>666</v>
      </c>
      <c r="B11" s="33">
        <v>1</v>
      </c>
      <c r="C11" s="33" t="s">
        <v>884</v>
      </c>
      <c r="D11" s="50"/>
      <c r="E11" s="49">
        <v>381</v>
      </c>
      <c r="F11" s="10" t="str">
        <f>+VLOOKUP(E11,Participants!$A$1:$F$798,2,FALSE)</f>
        <v>Luke Patterson</v>
      </c>
      <c r="G11" s="10" t="str">
        <f>+VLOOKUP(E11,Participants!$A$1:$F$798,4,FALSE)</f>
        <v>AAP</v>
      </c>
      <c r="H11" s="10" t="str">
        <f>+VLOOKUP(E11,Participants!$A$1:$F$798,5,FALSE)</f>
        <v>M</v>
      </c>
      <c r="I11" s="10">
        <f>+VLOOKUP(E11,Participants!$A$1:$F$798,3,FALSE)</f>
        <v>7</v>
      </c>
      <c r="J11" s="10" t="str">
        <f>+VLOOKUP(E11,Participants!$A$1:$G$798,7,FALSE)</f>
        <v>VARSITY BOYS</v>
      </c>
      <c r="K11" s="49">
        <f>K10+1</f>
        <v>2</v>
      </c>
      <c r="L11" s="49">
        <v>8</v>
      </c>
    </row>
    <row r="12" spans="1:12" ht="14.25" customHeight="1" x14ac:dyDescent="0.35">
      <c r="A12" s="53" t="s">
        <v>666</v>
      </c>
      <c r="B12" s="33">
        <v>1</v>
      </c>
      <c r="C12" s="33" t="s">
        <v>885</v>
      </c>
      <c r="D12" s="50"/>
      <c r="E12" s="49">
        <v>1528</v>
      </c>
      <c r="F12" s="10" t="str">
        <f>+VLOOKUP(E12,Participants!$A$1:$F$798,2,FALSE)</f>
        <v>Colin Pilla</v>
      </c>
      <c r="G12" s="10" t="str">
        <f>+VLOOKUP(E12,Participants!$A$1:$F$798,4,FALSE)</f>
        <v>SKS</v>
      </c>
      <c r="H12" s="10" t="str">
        <f>+VLOOKUP(E12,Participants!$A$1:$F$798,5,FALSE)</f>
        <v>M</v>
      </c>
      <c r="I12" s="10">
        <f>+VLOOKUP(E12,Participants!$A$1:$F$798,3,FALSE)</f>
        <v>7</v>
      </c>
      <c r="J12" s="10" t="str">
        <f>+VLOOKUP(E12,Participants!$A$1:$G$798,7,FALSE)</f>
        <v>VARSITY BOYS</v>
      </c>
      <c r="K12" s="49">
        <f t="shared" ref="K12:K18" si="0">K11+1</f>
        <v>3</v>
      </c>
      <c r="L12" s="49">
        <v>6</v>
      </c>
    </row>
    <row r="13" spans="1:12" ht="14.25" customHeight="1" x14ac:dyDescent="0.35">
      <c r="A13" s="53" t="s">
        <v>666</v>
      </c>
      <c r="B13" s="33">
        <v>1</v>
      </c>
      <c r="C13" s="33" t="s">
        <v>886</v>
      </c>
      <c r="D13" s="50"/>
      <c r="E13" s="49">
        <v>1229</v>
      </c>
      <c r="F13" s="10" t="str">
        <f>+VLOOKUP(E13,Participants!$A$1:$F$798,2,FALSE)</f>
        <v>William Gibbons</v>
      </c>
      <c r="G13" s="10" t="str">
        <f>+VLOOKUP(E13,Participants!$A$1:$F$798,4,FALSE)</f>
        <v>MQA</v>
      </c>
      <c r="H13" s="10" t="str">
        <f>+VLOOKUP(E13,Participants!$A$1:$F$798,5,FALSE)</f>
        <v>M</v>
      </c>
      <c r="I13" s="10">
        <f>+VLOOKUP(E13,Participants!$A$1:$F$798,3,FALSE)</f>
        <v>7</v>
      </c>
      <c r="J13" s="10" t="str">
        <f>+VLOOKUP(E13,Participants!$A$1:$G$798,7,FALSE)</f>
        <v>VARSITY BOYS</v>
      </c>
      <c r="K13" s="49">
        <f t="shared" si="0"/>
        <v>4</v>
      </c>
      <c r="L13" s="49">
        <v>5</v>
      </c>
    </row>
    <row r="14" spans="1:12" ht="14.25" customHeight="1" x14ac:dyDescent="0.35">
      <c r="A14" s="53" t="s">
        <v>666</v>
      </c>
      <c r="B14" s="33">
        <v>1</v>
      </c>
      <c r="C14" s="33" t="s">
        <v>887</v>
      </c>
      <c r="D14" s="50"/>
      <c r="E14" s="49">
        <v>1535</v>
      </c>
      <c r="F14" s="10" t="str">
        <f>+VLOOKUP(E14,Participants!$A$1:$F$798,2,FALSE)</f>
        <v>Giancarlo Josephs</v>
      </c>
      <c r="G14" s="10" t="str">
        <f>+VLOOKUP(E14,Participants!$A$1:$F$798,4,FALSE)</f>
        <v>SKS</v>
      </c>
      <c r="H14" s="10" t="str">
        <f>+VLOOKUP(E14,Participants!$A$1:$F$798,5,FALSE)</f>
        <v>M</v>
      </c>
      <c r="I14" s="10">
        <f>+VLOOKUP(E14,Participants!$A$1:$F$798,3,FALSE)</f>
        <v>8</v>
      </c>
      <c r="J14" s="10" t="str">
        <f>+VLOOKUP(E14,Participants!$A$1:$G$798,7,FALSE)</f>
        <v>VARSITY BOYS</v>
      </c>
      <c r="K14" s="49">
        <f t="shared" si="0"/>
        <v>5</v>
      </c>
      <c r="L14" s="49">
        <v>4</v>
      </c>
    </row>
    <row r="15" spans="1:12" ht="14.25" customHeight="1" x14ac:dyDescent="0.35">
      <c r="A15" s="53" t="s">
        <v>666</v>
      </c>
      <c r="B15" s="33">
        <v>1</v>
      </c>
      <c r="C15" s="33" t="s">
        <v>888</v>
      </c>
      <c r="D15" s="50"/>
      <c r="E15" s="49">
        <v>382</v>
      </c>
      <c r="F15" s="10" t="str">
        <f>+VLOOKUP(E15,Participants!$A$1:$F$798,2,FALSE)</f>
        <v>Max Predis</v>
      </c>
      <c r="G15" s="10" t="str">
        <f>+VLOOKUP(E15,Participants!$A$1:$F$798,4,FALSE)</f>
        <v>AAP</v>
      </c>
      <c r="H15" s="10" t="str">
        <f>+VLOOKUP(E15,Participants!$A$1:$F$798,5,FALSE)</f>
        <v>M</v>
      </c>
      <c r="I15" s="10">
        <f>+VLOOKUP(E15,Participants!$A$1:$F$798,3,FALSE)</f>
        <v>7</v>
      </c>
      <c r="J15" s="10" t="str">
        <f>+VLOOKUP(E15,Participants!$A$1:$G$798,7,FALSE)</f>
        <v>VARSITY BOYS</v>
      </c>
      <c r="K15" s="49">
        <f t="shared" si="0"/>
        <v>6</v>
      </c>
      <c r="L15" s="49">
        <v>3</v>
      </c>
    </row>
    <row r="16" spans="1:12" ht="14.25" customHeight="1" x14ac:dyDescent="0.35">
      <c r="A16" s="53" t="s">
        <v>666</v>
      </c>
      <c r="B16" s="33">
        <v>1</v>
      </c>
      <c r="C16" s="33" t="s">
        <v>889</v>
      </c>
      <c r="D16" s="50"/>
      <c r="E16" s="49">
        <v>1522</v>
      </c>
      <c r="F16" s="10" t="str">
        <f>+VLOOKUP(E16,Participants!$A$1:$F$798,2,FALSE)</f>
        <v>Joshua Bondra</v>
      </c>
      <c r="G16" s="10" t="str">
        <f>+VLOOKUP(E16,Participants!$A$1:$F$798,4,FALSE)</f>
        <v>SKS</v>
      </c>
      <c r="H16" s="10" t="str">
        <f>+VLOOKUP(E16,Participants!$A$1:$F$798,5,FALSE)</f>
        <v>M</v>
      </c>
      <c r="I16" s="10">
        <f>+VLOOKUP(E16,Participants!$A$1:$F$798,3,FALSE)</f>
        <v>7</v>
      </c>
      <c r="J16" s="10" t="str">
        <f>+VLOOKUP(E16,Participants!$A$1:$G$798,7,FALSE)</f>
        <v>VARSITY BOYS</v>
      </c>
      <c r="K16" s="49">
        <f t="shared" si="0"/>
        <v>7</v>
      </c>
      <c r="L16" s="49">
        <v>2</v>
      </c>
    </row>
    <row r="17" spans="1:12" ht="14.25" customHeight="1" x14ac:dyDescent="0.35">
      <c r="A17" s="53" t="s">
        <v>666</v>
      </c>
      <c r="B17" s="33">
        <v>1</v>
      </c>
      <c r="C17" s="33" t="s">
        <v>894</v>
      </c>
      <c r="D17" s="50"/>
      <c r="E17" s="49">
        <v>1538</v>
      </c>
      <c r="F17" s="10" t="str">
        <f>+VLOOKUP(E17,Participants!$A$1:$F$798,2,FALSE)</f>
        <v>Gabriel Wohar</v>
      </c>
      <c r="G17" s="10" t="str">
        <f>+VLOOKUP(E17,Participants!$A$1:$F$798,4,FALSE)</f>
        <v>SKS</v>
      </c>
      <c r="H17" s="10" t="str">
        <f>+VLOOKUP(E17,Participants!$A$1:$F$798,5,FALSE)</f>
        <v>M</v>
      </c>
      <c r="I17" s="10">
        <f>+VLOOKUP(E17,Participants!$A$1:$F$798,3,FALSE)</f>
        <v>8</v>
      </c>
      <c r="J17" s="10" t="str">
        <f>+VLOOKUP(E17,Participants!$A$1:$G$798,7,FALSE)</f>
        <v>VARSITY BOYS</v>
      </c>
      <c r="K17" s="49">
        <f t="shared" si="0"/>
        <v>8</v>
      </c>
      <c r="L17" s="49">
        <v>1</v>
      </c>
    </row>
    <row r="18" spans="1:12" ht="14.25" customHeight="1" x14ac:dyDescent="0.35">
      <c r="A18" s="53" t="s">
        <v>666</v>
      </c>
      <c r="B18" s="33">
        <v>1</v>
      </c>
      <c r="C18" s="33" t="s">
        <v>897</v>
      </c>
      <c r="D18" s="50"/>
      <c r="E18" s="49">
        <v>1687</v>
      </c>
      <c r="F18" s="10" t="str">
        <f>+VLOOKUP(E18,Participants!$A$1:$F$798,2,FALSE)</f>
        <v>Dylan Sparacino</v>
      </c>
      <c r="G18" s="10" t="str">
        <f>+VLOOKUP(E18,Participants!$A$1:$F$798,4,FALSE)</f>
        <v>STG</v>
      </c>
      <c r="H18" s="10" t="str">
        <f>+VLOOKUP(E18,Participants!$A$1:$F$798,5,FALSE)</f>
        <v>M</v>
      </c>
      <c r="I18" s="10">
        <f>+VLOOKUP(E18,Participants!$A$1:$F$798,3,FALSE)</f>
        <v>7</v>
      </c>
      <c r="J18" s="10" t="str">
        <f>+VLOOKUP(E18,Participants!$A$1:$G$798,7,FALSE)</f>
        <v>VARSITY BOYS</v>
      </c>
      <c r="K18" s="49">
        <f t="shared" si="0"/>
        <v>9</v>
      </c>
      <c r="L18" s="49"/>
    </row>
    <row r="19" spans="1:12" ht="14.25" customHeight="1" x14ac:dyDescent="0.35">
      <c r="A19" s="53"/>
      <c r="B19" s="33"/>
      <c r="C19" s="33"/>
      <c r="D19" s="50"/>
      <c r="E19" s="49"/>
      <c r="F19" s="10"/>
      <c r="G19" s="10"/>
      <c r="H19" s="10"/>
      <c r="I19" s="10"/>
      <c r="J19" s="10"/>
      <c r="K19" s="49"/>
      <c r="L19" s="49"/>
    </row>
    <row r="20" spans="1:12" ht="14.25" customHeight="1" x14ac:dyDescent="0.35">
      <c r="A20" s="53" t="s">
        <v>666</v>
      </c>
      <c r="B20" s="33">
        <v>2</v>
      </c>
      <c r="C20" s="33" t="s">
        <v>899</v>
      </c>
      <c r="D20" s="50"/>
      <c r="E20" s="49">
        <v>1515</v>
      </c>
      <c r="F20" s="10" t="str">
        <f>+VLOOKUP(E20,Participants!$A$1:$F$798,2,FALSE)</f>
        <v>Brigid Baker</v>
      </c>
      <c r="G20" s="10" t="str">
        <f>+VLOOKUP(E20,Participants!$A$1:$F$798,4,FALSE)</f>
        <v>SKS</v>
      </c>
      <c r="H20" s="10" t="str">
        <f>+VLOOKUP(E20,Participants!$A$1:$F$798,5,FALSE)</f>
        <v>F</v>
      </c>
      <c r="I20" s="10">
        <f>+VLOOKUP(E20,Participants!$A$1:$F$798,3,FALSE)</f>
        <v>6</v>
      </c>
      <c r="J20" s="10" t="str">
        <f>+VLOOKUP(E20,Participants!$A$1:$G$798,7,FALSE)</f>
        <v>JV GIRLS</v>
      </c>
      <c r="K20" s="49">
        <v>1</v>
      </c>
      <c r="L20" s="49">
        <v>10</v>
      </c>
    </row>
    <row r="21" spans="1:12" ht="14.25" customHeight="1" x14ac:dyDescent="0.35">
      <c r="A21" s="53" t="s">
        <v>666</v>
      </c>
      <c r="B21" s="33">
        <v>2</v>
      </c>
      <c r="C21" s="33" t="s">
        <v>903</v>
      </c>
      <c r="D21" s="50"/>
      <c r="E21" s="49">
        <v>723</v>
      </c>
      <c r="F21" s="10" t="str">
        <f>+VLOOKUP(E21,Participants!$A$1:$F$798,2,FALSE)</f>
        <v>Riley Trainer</v>
      </c>
      <c r="G21" s="10" t="str">
        <f>+VLOOKUP(E21,Participants!$A$1:$F$798,4,FALSE)</f>
        <v>CDL</v>
      </c>
      <c r="H21" s="10" t="str">
        <f>+VLOOKUP(E21,Participants!$A$1:$F$798,5,FALSE)</f>
        <v>F</v>
      </c>
      <c r="I21" s="10">
        <f>+VLOOKUP(E21,Participants!$A$1:$F$798,3,FALSE)</f>
        <v>6</v>
      </c>
      <c r="J21" s="10" t="str">
        <f>+VLOOKUP(E21,Participants!$A$1:$G$798,7,FALSE)</f>
        <v>JV GIRLS</v>
      </c>
      <c r="K21" s="49">
        <v>2</v>
      </c>
      <c r="L21" s="49">
        <v>8</v>
      </c>
    </row>
    <row r="22" spans="1:12" ht="14.25" customHeight="1" x14ac:dyDescent="0.35">
      <c r="A22" s="53" t="s">
        <v>666</v>
      </c>
      <c r="B22" s="33">
        <v>2</v>
      </c>
      <c r="C22" s="33" t="s">
        <v>904</v>
      </c>
      <c r="D22" s="50"/>
      <c r="E22" s="49">
        <v>310</v>
      </c>
      <c r="F22" s="10" t="str">
        <f>+VLOOKUP(E22,Participants!$A$1:$F$798,2,FALSE)</f>
        <v>Fiona Lim</v>
      </c>
      <c r="G22" s="10" t="str">
        <f>+VLOOKUP(E22,Participants!$A$1:$F$798,4,FALSE)</f>
        <v>AAG</v>
      </c>
      <c r="H22" s="10" t="str">
        <f>+VLOOKUP(E22,Participants!$A$1:$F$798,5,FALSE)</f>
        <v>F</v>
      </c>
      <c r="I22" s="10">
        <f>+VLOOKUP(E22,Participants!$A$1:$F$798,3,FALSE)</f>
        <v>6</v>
      </c>
      <c r="J22" s="10" t="str">
        <f>+VLOOKUP(E22,Participants!$A$1:$G$798,7,FALSE)</f>
        <v>JV GIRLS</v>
      </c>
      <c r="K22" s="49">
        <v>3</v>
      </c>
      <c r="L22" s="49">
        <v>6</v>
      </c>
    </row>
    <row r="23" spans="1:12" ht="14.25" customHeight="1" x14ac:dyDescent="0.35">
      <c r="A23" s="53" t="s">
        <v>666</v>
      </c>
      <c r="B23" s="33">
        <v>2</v>
      </c>
      <c r="C23" s="33" t="s">
        <v>910</v>
      </c>
      <c r="D23" s="50"/>
      <c r="E23" s="49">
        <v>1220</v>
      </c>
      <c r="F23" s="10" t="str">
        <f>+VLOOKUP(E23,Participants!$A$1:$F$798,2,FALSE)</f>
        <v>Elaina Fratangeli</v>
      </c>
      <c r="G23" s="10" t="str">
        <f>+VLOOKUP(E23,Participants!$A$1:$F$798,4,FALSE)</f>
        <v>MQA</v>
      </c>
      <c r="H23" s="10" t="str">
        <f>+VLOOKUP(E23,Participants!$A$1:$F$798,5,FALSE)</f>
        <v>F</v>
      </c>
      <c r="I23" s="10">
        <f>+VLOOKUP(E23,Participants!$A$1:$F$798,3,FALSE)</f>
        <v>5</v>
      </c>
      <c r="J23" s="10" t="str">
        <f>+VLOOKUP(E23,Participants!$A$1:$G$798,7,FALSE)</f>
        <v>JV GIRLS</v>
      </c>
      <c r="K23" s="49">
        <v>4</v>
      </c>
      <c r="L23" s="49">
        <v>5</v>
      </c>
    </row>
    <row r="24" spans="1:12" ht="14.25" customHeight="1" x14ac:dyDescent="0.35">
      <c r="A24" s="53" t="s">
        <v>666</v>
      </c>
      <c r="B24" s="33">
        <v>2</v>
      </c>
      <c r="C24" s="33" t="s">
        <v>912</v>
      </c>
      <c r="D24" s="50"/>
      <c r="E24" s="49">
        <v>799</v>
      </c>
      <c r="F24" s="10" t="str">
        <f>+VLOOKUP(E24,Participants!$A$1:$F$798,2,FALSE)</f>
        <v>Caroline Hartman</v>
      </c>
      <c r="G24" s="10" t="str">
        <f>+VLOOKUP(E24,Participants!$A$1:$F$798,4,FALSE)</f>
        <v>DMA</v>
      </c>
      <c r="H24" s="10" t="str">
        <f>+VLOOKUP(E24,Participants!$A$1:$F$798,5,FALSE)</f>
        <v>F</v>
      </c>
      <c r="I24" s="10">
        <f>+VLOOKUP(E24,Participants!$A$1:$F$798,3,FALSE)</f>
        <v>6</v>
      </c>
      <c r="J24" s="10" t="str">
        <f>+VLOOKUP(E24,Participants!$A$1:$G$798,7,FALSE)</f>
        <v>JV GIRLS</v>
      </c>
      <c r="K24" s="49">
        <v>5</v>
      </c>
      <c r="L24" s="49">
        <v>4</v>
      </c>
    </row>
    <row r="25" spans="1:12" ht="14.25" customHeight="1" x14ac:dyDescent="0.35">
      <c r="A25" s="53" t="s">
        <v>666</v>
      </c>
      <c r="B25" s="33">
        <v>2</v>
      </c>
      <c r="C25" s="33" t="s">
        <v>914</v>
      </c>
      <c r="D25" s="50"/>
      <c r="E25" s="49">
        <v>800</v>
      </c>
      <c r="F25" s="10" t="str">
        <f>+VLOOKUP(E25,Participants!$A$1:$F$798,2,FALSE)</f>
        <v>Fiona Platt</v>
      </c>
      <c r="G25" s="10" t="str">
        <f>+VLOOKUP(E25,Participants!$A$1:$F$798,4,FALSE)</f>
        <v>DMA</v>
      </c>
      <c r="H25" s="10" t="str">
        <f>+VLOOKUP(E25,Participants!$A$1:$F$798,5,FALSE)</f>
        <v>F</v>
      </c>
      <c r="I25" s="10">
        <f>+VLOOKUP(E25,Participants!$A$1:$F$798,3,FALSE)</f>
        <v>6</v>
      </c>
      <c r="J25" s="10" t="str">
        <f>+VLOOKUP(E25,Participants!$A$1:$G$798,7,FALSE)</f>
        <v>JV GIRLS</v>
      </c>
      <c r="K25" s="49">
        <v>6</v>
      </c>
      <c r="L25" s="49">
        <v>3</v>
      </c>
    </row>
    <row r="26" spans="1:12" ht="14.25" customHeight="1" x14ac:dyDescent="0.35">
      <c r="A26" s="53"/>
      <c r="B26" s="33"/>
      <c r="C26" s="33"/>
      <c r="D26" s="50"/>
      <c r="E26" s="49"/>
      <c r="F26" s="10"/>
      <c r="G26" s="10"/>
      <c r="H26" s="10"/>
      <c r="I26" s="10"/>
      <c r="J26" s="10"/>
      <c r="K26" s="49"/>
      <c r="L26" s="49"/>
    </row>
    <row r="27" spans="1:12" ht="14.25" customHeight="1" x14ac:dyDescent="0.35">
      <c r="A27" s="53" t="s">
        <v>666</v>
      </c>
      <c r="B27" s="33">
        <v>2</v>
      </c>
      <c r="C27" s="33" t="s">
        <v>900</v>
      </c>
      <c r="D27" s="50"/>
      <c r="E27" s="49">
        <v>1552</v>
      </c>
      <c r="F27" s="10" t="str">
        <f>+VLOOKUP(E27,Participants!$A$1:$F$798,2,FALSE)</f>
        <v>Nora Narwold</v>
      </c>
      <c r="G27" s="10" t="str">
        <f>+VLOOKUP(E27,Participants!$A$1:$F$798,4,FALSE)</f>
        <v>SKS</v>
      </c>
      <c r="H27" s="10" t="str">
        <f>+VLOOKUP(E27,Participants!$A$1:$F$798,5,FALSE)</f>
        <v>F</v>
      </c>
      <c r="I27" s="10">
        <f>+VLOOKUP(E27,Participants!$A$1:$F$798,3,FALSE)</f>
        <v>7</v>
      </c>
      <c r="J27" s="10" t="str">
        <f>+VLOOKUP(E27,Participants!$A$1:$G$798,7,FALSE)</f>
        <v>VARSITY GIRLS</v>
      </c>
      <c r="K27" s="49">
        <v>1</v>
      </c>
      <c r="L27" s="49">
        <v>10</v>
      </c>
    </row>
    <row r="28" spans="1:12" ht="14.25" customHeight="1" x14ac:dyDescent="0.35">
      <c r="A28" s="53" t="s">
        <v>666</v>
      </c>
      <c r="B28" s="33">
        <v>2</v>
      </c>
      <c r="C28" s="33" t="s">
        <v>901</v>
      </c>
      <c r="D28" s="50"/>
      <c r="E28" s="49">
        <v>808</v>
      </c>
      <c r="F28" s="10" t="str">
        <f>+VLOOKUP(E28,Participants!$A$1:$F$798,2,FALSE)</f>
        <v>Leah Straub</v>
      </c>
      <c r="G28" s="10" t="str">
        <f>+VLOOKUP(E28,Participants!$A$1:$F$798,4,FALSE)</f>
        <v>DMA</v>
      </c>
      <c r="H28" s="10" t="str">
        <f>+VLOOKUP(E28,Participants!$A$1:$F$798,5,FALSE)</f>
        <v>F</v>
      </c>
      <c r="I28" s="10">
        <f>+VLOOKUP(E28,Participants!$A$1:$F$798,3,FALSE)</f>
        <v>7</v>
      </c>
      <c r="J28" s="10" t="str">
        <f>+VLOOKUP(E28,Participants!$A$1:$G$798,7,FALSE)</f>
        <v>VARSITY GIRLS</v>
      </c>
      <c r="K28" s="49">
        <v>2</v>
      </c>
      <c r="L28" s="49">
        <v>8</v>
      </c>
    </row>
    <row r="29" spans="1:12" ht="14.25" customHeight="1" x14ac:dyDescent="0.35">
      <c r="A29" s="53" t="s">
        <v>666</v>
      </c>
      <c r="B29" s="33">
        <v>2</v>
      </c>
      <c r="C29" s="33" t="s">
        <v>902</v>
      </c>
      <c r="D29" s="50"/>
      <c r="E29" s="49">
        <v>397</v>
      </c>
      <c r="F29" s="10" t="str">
        <f>+VLOOKUP(E29,Participants!$A$1:$F$798,2,FALSE)</f>
        <v>Alexandra Robinson</v>
      </c>
      <c r="G29" s="10" t="str">
        <f>+VLOOKUP(E29,Participants!$A$1:$F$798,4,FALSE)</f>
        <v>AAP</v>
      </c>
      <c r="H29" s="10" t="str">
        <f>+VLOOKUP(E29,Participants!$A$1:$F$798,5,FALSE)</f>
        <v>F</v>
      </c>
      <c r="I29" s="10">
        <f>+VLOOKUP(E29,Participants!$A$1:$F$798,3,FALSE)</f>
        <v>7</v>
      </c>
      <c r="J29" s="10" t="str">
        <f>+VLOOKUP(E29,Participants!$A$1:$G$798,7,FALSE)</f>
        <v>VARSITY GIRLS</v>
      </c>
      <c r="K29" s="49">
        <v>3</v>
      </c>
      <c r="L29" s="49">
        <v>6</v>
      </c>
    </row>
    <row r="30" spans="1:12" ht="14.25" customHeight="1" x14ac:dyDescent="0.35">
      <c r="A30" s="53" t="s">
        <v>666</v>
      </c>
      <c r="B30" s="33">
        <v>2</v>
      </c>
      <c r="C30" s="33" t="s">
        <v>905</v>
      </c>
      <c r="D30" s="50"/>
      <c r="E30" s="49">
        <v>406</v>
      </c>
      <c r="F30" s="10" t="str">
        <f>+VLOOKUP(E30,Participants!$A$1:$F$798,2,FALSE)</f>
        <v>Jacqui Whitsel</v>
      </c>
      <c r="G30" s="10" t="str">
        <f>+VLOOKUP(E30,Participants!$A$1:$F$798,4,FALSE)</f>
        <v>AAP</v>
      </c>
      <c r="H30" s="10" t="str">
        <f>+VLOOKUP(E30,Participants!$A$1:$F$798,5,FALSE)</f>
        <v>F</v>
      </c>
      <c r="I30" s="10">
        <f>+VLOOKUP(E30,Participants!$A$1:$F$798,3,FALSE)</f>
        <v>8</v>
      </c>
      <c r="J30" s="10" t="str">
        <f>+VLOOKUP(E30,Participants!$A$1:$G$798,7,FALSE)</f>
        <v>VARSITY GIRLS</v>
      </c>
      <c r="K30" s="49">
        <v>4</v>
      </c>
      <c r="L30" s="49">
        <v>5</v>
      </c>
    </row>
    <row r="31" spans="1:12" ht="14.25" customHeight="1" x14ac:dyDescent="0.35">
      <c r="A31" s="53" t="s">
        <v>666</v>
      </c>
      <c r="B31" s="33">
        <v>2</v>
      </c>
      <c r="C31" s="33" t="s">
        <v>906</v>
      </c>
      <c r="D31" s="50"/>
      <c r="E31" s="49">
        <v>1565</v>
      </c>
      <c r="F31" s="10" t="str">
        <f>+VLOOKUP(E31,Participants!$A$1:$F$798,2,FALSE)</f>
        <v>Jada Lichtenwalter</v>
      </c>
      <c r="G31" s="10" t="str">
        <f>+VLOOKUP(E31,Participants!$A$1:$F$798,4,FALSE)</f>
        <v>SKS</v>
      </c>
      <c r="H31" s="10" t="str">
        <f>+VLOOKUP(E31,Participants!$A$1:$F$798,5,FALSE)</f>
        <v>F</v>
      </c>
      <c r="I31" s="10">
        <f>+VLOOKUP(E31,Participants!$A$1:$F$798,3,FALSE)</f>
        <v>8</v>
      </c>
      <c r="J31" s="10" t="str">
        <f>+VLOOKUP(E31,Participants!$A$1:$G$798,7,FALSE)</f>
        <v>VARSITY GIRLS</v>
      </c>
      <c r="K31" s="49">
        <v>5</v>
      </c>
      <c r="L31" s="49">
        <v>4</v>
      </c>
    </row>
    <row r="32" spans="1:12" ht="14.25" customHeight="1" x14ac:dyDescent="0.35">
      <c r="A32" s="53" t="s">
        <v>666</v>
      </c>
      <c r="B32" s="33">
        <v>2</v>
      </c>
      <c r="C32" s="33" t="s">
        <v>907</v>
      </c>
      <c r="D32" s="50"/>
      <c r="E32" s="49">
        <v>1550</v>
      </c>
      <c r="F32" s="10" t="str">
        <f>+VLOOKUP(E32,Participants!$A$1:$F$798,2,FALSE)</f>
        <v>Rowan Mondi</v>
      </c>
      <c r="G32" s="10" t="str">
        <f>+VLOOKUP(E32,Participants!$A$1:$F$798,4,FALSE)</f>
        <v>SKS</v>
      </c>
      <c r="H32" s="10" t="str">
        <f>+VLOOKUP(E32,Participants!$A$1:$F$798,5,FALSE)</f>
        <v>F</v>
      </c>
      <c r="I32" s="10">
        <f>+VLOOKUP(E32,Participants!$A$1:$F$798,3,FALSE)</f>
        <v>7</v>
      </c>
      <c r="J32" s="10" t="str">
        <f>+VLOOKUP(E32,Participants!$A$1:$G$798,7,FALSE)</f>
        <v>VARSITY GIRLS</v>
      </c>
      <c r="K32" s="49">
        <v>6</v>
      </c>
      <c r="L32" s="49">
        <v>3</v>
      </c>
    </row>
    <row r="33" spans="1:26" ht="14.25" customHeight="1" x14ac:dyDescent="0.35">
      <c r="A33" s="53" t="s">
        <v>666</v>
      </c>
      <c r="B33" s="33">
        <v>2</v>
      </c>
      <c r="C33" s="33" t="s">
        <v>908</v>
      </c>
      <c r="D33" s="50"/>
      <c r="E33" s="49">
        <v>813</v>
      </c>
      <c r="F33" s="10" t="str">
        <f>+VLOOKUP(E33,Participants!$A$1:$F$798,2,FALSE)</f>
        <v>Sylvie Blough</v>
      </c>
      <c r="G33" s="10" t="str">
        <f>+VLOOKUP(E33,Participants!$A$1:$F$798,4,FALSE)</f>
        <v>DMA</v>
      </c>
      <c r="H33" s="10" t="str">
        <f>+VLOOKUP(E33,Participants!$A$1:$F$798,5,FALSE)</f>
        <v>F</v>
      </c>
      <c r="I33" s="10">
        <f>+VLOOKUP(E33,Participants!$A$1:$F$798,3,FALSE)</f>
        <v>7</v>
      </c>
      <c r="J33" s="10" t="str">
        <f>+VLOOKUP(E33,Participants!$A$1:$G$798,7,FALSE)</f>
        <v>VARSITY GIRLS</v>
      </c>
      <c r="K33" s="49">
        <v>7</v>
      </c>
      <c r="L33" s="49">
        <v>2</v>
      </c>
    </row>
    <row r="34" spans="1:26" ht="14.25" customHeight="1" x14ac:dyDescent="0.35">
      <c r="A34" s="53" t="s">
        <v>666</v>
      </c>
      <c r="B34" s="33">
        <v>2</v>
      </c>
      <c r="C34" s="33" t="s">
        <v>909</v>
      </c>
      <c r="D34" s="50"/>
      <c r="E34" s="49">
        <v>1560</v>
      </c>
      <c r="F34" s="10" t="str">
        <f>+VLOOKUP(E34,Participants!$A$1:$F$798,2,FALSE)</f>
        <v>Elle Degnan</v>
      </c>
      <c r="G34" s="10" t="str">
        <f>+VLOOKUP(E34,Participants!$A$1:$F$798,4,FALSE)</f>
        <v>SKS</v>
      </c>
      <c r="H34" s="10" t="str">
        <f>+VLOOKUP(E34,Participants!$A$1:$F$798,5,FALSE)</f>
        <v>F</v>
      </c>
      <c r="I34" s="10">
        <f>+VLOOKUP(E34,Participants!$A$1:$F$798,3,FALSE)</f>
        <v>8</v>
      </c>
      <c r="J34" s="10" t="str">
        <f>+VLOOKUP(E34,Participants!$A$1:$G$798,7,FALSE)</f>
        <v>VARSITY GIRLS</v>
      </c>
      <c r="K34" s="49">
        <v>8</v>
      </c>
      <c r="L34" s="49">
        <v>1</v>
      </c>
    </row>
    <row r="35" spans="1:26" ht="14.25" customHeight="1" x14ac:dyDescent="0.35">
      <c r="A35" s="53" t="s">
        <v>666</v>
      </c>
      <c r="B35" s="33">
        <v>2</v>
      </c>
      <c r="C35" s="33" t="s">
        <v>911</v>
      </c>
      <c r="D35" s="50"/>
      <c r="E35" s="49">
        <v>398</v>
      </c>
      <c r="F35" s="10" t="str">
        <f>+VLOOKUP(E35,Participants!$A$1:$F$798,2,FALSE)</f>
        <v>Rachel Sauber</v>
      </c>
      <c r="G35" s="10" t="str">
        <f>+VLOOKUP(E35,Participants!$A$1:$F$798,4,FALSE)</f>
        <v>AAP</v>
      </c>
      <c r="H35" s="10" t="str">
        <f>+VLOOKUP(E35,Participants!$A$1:$F$798,5,FALSE)</f>
        <v>F</v>
      </c>
      <c r="I35" s="10">
        <f>+VLOOKUP(E35,Participants!$A$1:$F$798,3,FALSE)</f>
        <v>7</v>
      </c>
      <c r="J35" s="10" t="str">
        <f>+VLOOKUP(E35,Participants!$A$1:$G$798,7,FALSE)</f>
        <v>VARSITY GIRLS</v>
      </c>
      <c r="K35" s="49">
        <v>9</v>
      </c>
      <c r="L35" s="49"/>
    </row>
    <row r="36" spans="1:26" ht="14.25" customHeight="1" x14ac:dyDescent="0.35">
      <c r="A36" s="53" t="s">
        <v>666</v>
      </c>
      <c r="B36" s="33">
        <v>2</v>
      </c>
      <c r="C36" s="33" t="s">
        <v>913</v>
      </c>
      <c r="D36" s="50"/>
      <c r="E36" s="49">
        <v>642</v>
      </c>
      <c r="F36" s="10" t="str">
        <f>+VLOOKUP(E36,Participants!$A$1:$F$798,2,FALSE)</f>
        <v>Isabella Krahe</v>
      </c>
      <c r="G36" s="10" t="str">
        <f>+VLOOKUP(E36,Participants!$A$1:$F$798,4,FALSE)</f>
        <v>BCS</v>
      </c>
      <c r="H36" s="10" t="str">
        <f>+VLOOKUP(E36,Participants!$A$1:$F$798,5,FALSE)</f>
        <v>F</v>
      </c>
      <c r="I36" s="10">
        <f>+VLOOKUP(E36,Participants!$A$1:$F$798,3,FALSE)</f>
        <v>7</v>
      </c>
      <c r="J36" s="10" t="str">
        <f>+VLOOKUP(E36,Participants!$A$1:$G$798,7,FALSE)</f>
        <v>VARSITY GIRLS</v>
      </c>
      <c r="K36" s="49">
        <v>10</v>
      </c>
      <c r="L36" s="49"/>
    </row>
    <row r="37" spans="1:26" ht="14.25" customHeight="1" x14ac:dyDescent="0.25">
      <c r="D37" s="35"/>
      <c r="E37" s="29"/>
    </row>
    <row r="38" spans="1:26" ht="14.25" customHeight="1" x14ac:dyDescent="0.25">
      <c r="D38" s="35"/>
      <c r="E38" s="29"/>
    </row>
    <row r="39" spans="1:26" ht="14.25" customHeight="1" x14ac:dyDescent="0.25">
      <c r="B39" s="38" t="s">
        <v>61</v>
      </c>
      <c r="C39" s="38" t="s">
        <v>23</v>
      </c>
      <c r="D39" s="38" t="s">
        <v>14</v>
      </c>
      <c r="E39" s="38" t="s">
        <v>21</v>
      </c>
      <c r="F39" s="38" t="s">
        <v>16</v>
      </c>
      <c r="G39" s="38" t="s">
        <v>30</v>
      </c>
      <c r="H39" s="38" t="s">
        <v>25</v>
      </c>
      <c r="I39" s="38" t="s">
        <v>257</v>
      </c>
      <c r="J39" s="38" t="s">
        <v>229</v>
      </c>
      <c r="K39" s="38" t="s">
        <v>36</v>
      </c>
      <c r="L39" s="38" t="s">
        <v>41</v>
      </c>
      <c r="M39" s="38" t="s">
        <v>63</v>
      </c>
      <c r="N39" s="38" t="s">
        <v>47</v>
      </c>
      <c r="O39" s="38" t="s">
        <v>55</v>
      </c>
      <c r="P39" s="38" t="s">
        <v>72</v>
      </c>
      <c r="Q39" s="38" t="s">
        <v>66</v>
      </c>
      <c r="R39" s="38" t="s">
        <v>347</v>
      </c>
      <c r="S39" s="38" t="s">
        <v>75</v>
      </c>
      <c r="T39" s="38" t="s">
        <v>78</v>
      </c>
      <c r="U39" s="38" t="s">
        <v>445</v>
      </c>
      <c r="V39" s="38" t="s">
        <v>653</v>
      </c>
      <c r="W39" s="38" t="s">
        <v>654</v>
      </c>
      <c r="X39" s="38" t="s">
        <v>588</v>
      </c>
      <c r="Y39" s="38" t="s">
        <v>50</v>
      </c>
      <c r="Z39" s="39" t="s">
        <v>655</v>
      </c>
    </row>
    <row r="40" spans="1:26" ht="14.25" customHeight="1" x14ac:dyDescent="0.25">
      <c r="A40" s="7" t="s">
        <v>57</v>
      </c>
      <c r="B40" s="7">
        <f t="shared" ref="B40:K43" si="1">+SUMIFS($L$2:$L$38,$J$2:$J$38,$A40,$G$2:$G$38,B$39)</f>
        <v>0</v>
      </c>
      <c r="C40" s="7">
        <f t="shared" si="1"/>
        <v>6</v>
      </c>
      <c r="D40" s="35">
        <f t="shared" si="1"/>
        <v>0</v>
      </c>
      <c r="E40" s="29">
        <f t="shared" si="1"/>
        <v>0</v>
      </c>
      <c r="F40" s="7">
        <f t="shared" si="1"/>
        <v>0</v>
      </c>
      <c r="G40" s="7">
        <f t="shared" si="1"/>
        <v>0</v>
      </c>
      <c r="H40" s="7">
        <f t="shared" si="1"/>
        <v>0</v>
      </c>
      <c r="I40" s="7">
        <f t="shared" si="1"/>
        <v>0</v>
      </c>
      <c r="J40" s="7">
        <f t="shared" si="1"/>
        <v>8</v>
      </c>
      <c r="K40" s="29">
        <f t="shared" si="1"/>
        <v>7</v>
      </c>
      <c r="L40" s="29">
        <f t="shared" ref="L40:Y43" si="2">+SUMIFS($L$2:$L$38,$J$2:$J$38,$A40,$G$2:$G$38,L$39)</f>
        <v>0</v>
      </c>
      <c r="M40" s="7">
        <f t="shared" si="2"/>
        <v>0</v>
      </c>
      <c r="N40" s="7">
        <f t="shared" si="2"/>
        <v>0</v>
      </c>
      <c r="O40" s="7">
        <f t="shared" si="2"/>
        <v>0</v>
      </c>
      <c r="P40" s="7">
        <f t="shared" si="2"/>
        <v>5</v>
      </c>
      <c r="Q40" s="7">
        <f t="shared" si="2"/>
        <v>0</v>
      </c>
      <c r="R40" s="7">
        <f t="shared" si="2"/>
        <v>0</v>
      </c>
      <c r="S40" s="7">
        <f t="shared" si="2"/>
        <v>0</v>
      </c>
      <c r="T40" s="7">
        <f t="shared" si="2"/>
        <v>0</v>
      </c>
      <c r="U40" s="7">
        <f t="shared" si="2"/>
        <v>10</v>
      </c>
      <c r="V40" s="7">
        <f t="shared" si="2"/>
        <v>0</v>
      </c>
      <c r="W40" s="7">
        <f t="shared" si="2"/>
        <v>0</v>
      </c>
      <c r="X40" s="7">
        <f t="shared" si="2"/>
        <v>0</v>
      </c>
      <c r="Y40" s="7">
        <f t="shared" si="2"/>
        <v>0</v>
      </c>
      <c r="Z40" s="7">
        <f t="shared" ref="Z40:Z43" si="3">SUM(B40:Y40)</f>
        <v>36</v>
      </c>
    </row>
    <row r="41" spans="1:26" ht="14.25" customHeight="1" x14ac:dyDescent="0.25">
      <c r="A41" s="7" t="s">
        <v>53</v>
      </c>
      <c r="B41" s="7">
        <f t="shared" si="1"/>
        <v>0</v>
      </c>
      <c r="C41" s="7">
        <f t="shared" si="1"/>
        <v>0</v>
      </c>
      <c r="D41" s="35">
        <f t="shared" si="1"/>
        <v>0</v>
      </c>
      <c r="E41" s="29">
        <f t="shared" si="1"/>
        <v>0</v>
      </c>
      <c r="F41" s="7">
        <f t="shared" si="1"/>
        <v>0</v>
      </c>
      <c r="G41" s="7">
        <f t="shared" si="1"/>
        <v>0</v>
      </c>
      <c r="H41" s="7">
        <f t="shared" si="1"/>
        <v>7</v>
      </c>
      <c r="I41" s="7">
        <f t="shared" si="1"/>
        <v>0</v>
      </c>
      <c r="J41" s="7">
        <f t="shared" si="1"/>
        <v>0</v>
      </c>
      <c r="K41" s="29">
        <f t="shared" si="1"/>
        <v>0</v>
      </c>
      <c r="L41" s="29">
        <f t="shared" si="2"/>
        <v>0</v>
      </c>
      <c r="M41" s="7">
        <f t="shared" si="2"/>
        <v>0</v>
      </c>
      <c r="N41" s="7">
        <f t="shared" si="2"/>
        <v>0</v>
      </c>
      <c r="O41" s="7">
        <f t="shared" si="2"/>
        <v>0</v>
      </c>
      <c r="P41" s="7">
        <f t="shared" si="2"/>
        <v>8</v>
      </c>
      <c r="Q41" s="7">
        <f t="shared" si="2"/>
        <v>0</v>
      </c>
      <c r="R41" s="7">
        <f t="shared" si="2"/>
        <v>0</v>
      </c>
      <c r="S41" s="7">
        <f t="shared" si="2"/>
        <v>0</v>
      </c>
      <c r="T41" s="7">
        <f t="shared" si="2"/>
        <v>0</v>
      </c>
      <c r="U41" s="7">
        <f t="shared" si="2"/>
        <v>9</v>
      </c>
      <c r="V41" s="7">
        <f t="shared" si="2"/>
        <v>0</v>
      </c>
      <c r="W41" s="7">
        <f t="shared" si="2"/>
        <v>0</v>
      </c>
      <c r="X41" s="7">
        <f t="shared" si="2"/>
        <v>14</v>
      </c>
      <c r="Y41" s="7">
        <f t="shared" si="2"/>
        <v>0</v>
      </c>
      <c r="Z41" s="7">
        <f t="shared" si="3"/>
        <v>38</v>
      </c>
    </row>
    <row r="42" spans="1:26" ht="14.25" customHeight="1" x14ac:dyDescent="0.25">
      <c r="A42" s="7" t="s">
        <v>149</v>
      </c>
      <c r="B42" s="7">
        <f t="shared" si="1"/>
        <v>11</v>
      </c>
      <c r="C42" s="7">
        <f t="shared" si="1"/>
        <v>0</v>
      </c>
      <c r="D42" s="35">
        <f t="shared" si="1"/>
        <v>0</v>
      </c>
      <c r="E42" s="29">
        <f t="shared" si="1"/>
        <v>0</v>
      </c>
      <c r="F42" s="7">
        <f t="shared" si="1"/>
        <v>0</v>
      </c>
      <c r="G42" s="7">
        <f t="shared" si="1"/>
        <v>0</v>
      </c>
      <c r="H42" s="7">
        <f t="shared" si="1"/>
        <v>0</v>
      </c>
      <c r="I42" s="7">
        <f t="shared" si="1"/>
        <v>0</v>
      </c>
      <c r="J42" s="7">
        <f t="shared" si="1"/>
        <v>0</v>
      </c>
      <c r="K42" s="29">
        <f t="shared" si="1"/>
        <v>10</v>
      </c>
      <c r="L42" s="29">
        <f t="shared" si="2"/>
        <v>0</v>
      </c>
      <c r="M42" s="7">
        <f t="shared" si="2"/>
        <v>0</v>
      </c>
      <c r="N42" s="7">
        <f t="shared" si="2"/>
        <v>0</v>
      </c>
      <c r="O42" s="7">
        <f t="shared" si="2"/>
        <v>0</v>
      </c>
      <c r="P42" s="7">
        <f t="shared" si="2"/>
        <v>0</v>
      </c>
      <c r="Q42" s="7">
        <f t="shared" si="2"/>
        <v>0</v>
      </c>
      <c r="R42" s="7">
        <f t="shared" si="2"/>
        <v>0</v>
      </c>
      <c r="S42" s="7">
        <f t="shared" si="2"/>
        <v>0</v>
      </c>
      <c r="T42" s="7">
        <f t="shared" si="2"/>
        <v>0</v>
      </c>
      <c r="U42" s="7">
        <f t="shared" si="2"/>
        <v>18</v>
      </c>
      <c r="V42" s="7">
        <f t="shared" si="2"/>
        <v>0</v>
      </c>
      <c r="W42" s="7">
        <f t="shared" si="2"/>
        <v>0</v>
      </c>
      <c r="X42" s="7">
        <f t="shared" si="2"/>
        <v>0</v>
      </c>
      <c r="Y42" s="7">
        <f t="shared" si="2"/>
        <v>0</v>
      </c>
      <c r="Z42" s="7">
        <f t="shared" si="3"/>
        <v>39</v>
      </c>
    </row>
    <row r="43" spans="1:26" ht="14.25" customHeight="1" x14ac:dyDescent="0.25">
      <c r="A43" s="7" t="s">
        <v>138</v>
      </c>
      <c r="B43" s="7">
        <f t="shared" si="1"/>
        <v>21</v>
      </c>
      <c r="C43" s="7">
        <f t="shared" si="1"/>
        <v>0</v>
      </c>
      <c r="D43" s="35">
        <f t="shared" si="1"/>
        <v>0</v>
      </c>
      <c r="E43" s="29">
        <f t="shared" si="1"/>
        <v>0</v>
      </c>
      <c r="F43" s="7">
        <f t="shared" si="1"/>
        <v>0</v>
      </c>
      <c r="G43" s="7">
        <f t="shared" si="1"/>
        <v>0</v>
      </c>
      <c r="H43" s="7">
        <f t="shared" si="1"/>
        <v>0</v>
      </c>
      <c r="I43" s="7">
        <f t="shared" si="1"/>
        <v>0</v>
      </c>
      <c r="J43" s="7">
        <f t="shared" si="1"/>
        <v>0</v>
      </c>
      <c r="K43" s="29">
        <f t="shared" si="1"/>
        <v>0</v>
      </c>
      <c r="L43" s="29">
        <f t="shared" si="2"/>
        <v>0</v>
      </c>
      <c r="M43" s="7">
        <f t="shared" si="2"/>
        <v>0</v>
      </c>
      <c r="N43" s="7">
        <f t="shared" si="2"/>
        <v>0</v>
      </c>
      <c r="O43" s="7">
        <f t="shared" si="2"/>
        <v>0</v>
      </c>
      <c r="P43" s="7">
        <f t="shared" si="2"/>
        <v>5</v>
      </c>
      <c r="Q43" s="7">
        <f t="shared" si="2"/>
        <v>0</v>
      </c>
      <c r="R43" s="7">
        <f t="shared" si="2"/>
        <v>0</v>
      </c>
      <c r="S43" s="7">
        <f t="shared" si="2"/>
        <v>0</v>
      </c>
      <c r="T43" s="7">
        <f t="shared" si="2"/>
        <v>0</v>
      </c>
      <c r="U43" s="7">
        <f t="shared" si="2"/>
        <v>13</v>
      </c>
      <c r="V43" s="7">
        <f t="shared" si="2"/>
        <v>0</v>
      </c>
      <c r="W43" s="7">
        <f t="shared" si="2"/>
        <v>0</v>
      </c>
      <c r="X43" s="7">
        <f t="shared" si="2"/>
        <v>0</v>
      </c>
      <c r="Y43" s="7">
        <f t="shared" si="2"/>
        <v>0</v>
      </c>
      <c r="Z43" s="7">
        <f t="shared" si="3"/>
        <v>39</v>
      </c>
    </row>
    <row r="44" spans="1:26" ht="15.75" customHeight="1" x14ac:dyDescent="0.25"/>
    <row r="45" spans="1:26" ht="15.75" customHeight="1" x14ac:dyDescent="0.25"/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spans="1:24" ht="14.25" customHeight="1" x14ac:dyDescent="0.25">
      <c r="B193" s="39" t="s">
        <v>8</v>
      </c>
      <c r="C193" s="39" t="s">
        <v>667</v>
      </c>
      <c r="D193" s="54" t="s">
        <v>55</v>
      </c>
      <c r="E193" s="102" t="s">
        <v>69</v>
      </c>
      <c r="F193" s="39" t="s">
        <v>668</v>
      </c>
      <c r="G193" s="39" t="s">
        <v>669</v>
      </c>
      <c r="H193" s="39" t="s">
        <v>670</v>
      </c>
      <c r="I193" s="39" t="s">
        <v>671</v>
      </c>
      <c r="J193" s="39" t="s">
        <v>672</v>
      </c>
      <c r="K193" s="98" t="s">
        <v>673</v>
      </c>
      <c r="L193" s="98" t="s">
        <v>674</v>
      </c>
      <c r="M193" s="39" t="s">
        <v>675</v>
      </c>
      <c r="N193" s="39" t="s">
        <v>676</v>
      </c>
      <c r="O193" s="39" t="s">
        <v>44</v>
      </c>
      <c r="P193" s="39" t="s">
        <v>677</v>
      </c>
      <c r="Q193" s="39" t="s">
        <v>59</v>
      </c>
      <c r="R193" s="39" t="s">
        <v>87</v>
      </c>
      <c r="S193" s="39" t="s">
        <v>678</v>
      </c>
      <c r="T193" s="39" t="s">
        <v>679</v>
      </c>
      <c r="U193" s="39" t="s">
        <v>680</v>
      </c>
      <c r="V193" s="39" t="s">
        <v>681</v>
      </c>
      <c r="W193" s="39"/>
      <c r="X193" s="39" t="s">
        <v>682</v>
      </c>
    </row>
    <row r="194" spans="1:24" ht="14.25" customHeight="1" x14ac:dyDescent="0.25">
      <c r="A194" s="7" t="s">
        <v>683</v>
      </c>
      <c r="B194" s="7" t="e">
        <f t="shared" ref="B194:V194" si="4">+SUMIF(#REF!,B$193,#REF!)</f>
        <v>#REF!</v>
      </c>
      <c r="C194" s="7" t="e">
        <f t="shared" si="4"/>
        <v>#REF!</v>
      </c>
      <c r="D194" s="35" t="e">
        <f t="shared" si="4"/>
        <v>#REF!</v>
      </c>
      <c r="E194" s="29" t="e">
        <f t="shared" si="4"/>
        <v>#REF!</v>
      </c>
      <c r="F194" s="7" t="e">
        <f t="shared" si="4"/>
        <v>#REF!</v>
      </c>
      <c r="G194" s="7" t="e">
        <f t="shared" si="4"/>
        <v>#REF!</v>
      </c>
      <c r="H194" s="7" t="e">
        <f t="shared" si="4"/>
        <v>#REF!</v>
      </c>
      <c r="I194" s="7" t="e">
        <f t="shared" si="4"/>
        <v>#REF!</v>
      </c>
      <c r="J194" s="7" t="e">
        <f t="shared" si="4"/>
        <v>#REF!</v>
      </c>
      <c r="K194" s="29" t="e">
        <f t="shared" si="4"/>
        <v>#REF!</v>
      </c>
      <c r="L194" s="29" t="e">
        <f t="shared" si="4"/>
        <v>#REF!</v>
      </c>
      <c r="M194" s="7" t="e">
        <f t="shared" si="4"/>
        <v>#REF!</v>
      </c>
      <c r="N194" s="7" t="e">
        <f t="shared" si="4"/>
        <v>#REF!</v>
      </c>
      <c r="O194" s="7" t="e">
        <f t="shared" si="4"/>
        <v>#REF!</v>
      </c>
      <c r="P194" s="7" t="e">
        <f t="shared" si="4"/>
        <v>#REF!</v>
      </c>
      <c r="Q194" s="7" t="e">
        <f t="shared" si="4"/>
        <v>#REF!</v>
      </c>
      <c r="R194" s="7" t="e">
        <f t="shared" si="4"/>
        <v>#REF!</v>
      </c>
      <c r="S194" s="7" t="e">
        <f t="shared" si="4"/>
        <v>#REF!</v>
      </c>
      <c r="T194" s="7" t="e">
        <f t="shared" si="4"/>
        <v>#REF!</v>
      </c>
      <c r="U194" s="7" t="e">
        <f t="shared" si="4"/>
        <v>#REF!</v>
      </c>
      <c r="V194" s="7" t="e">
        <f t="shared" si="4"/>
        <v>#REF!</v>
      </c>
      <c r="W194" s="7"/>
      <c r="X194" s="7" t="e">
        <f>+SUMIF(#REF!,X$193,#REF!)</f>
        <v>#REF!</v>
      </c>
    </row>
    <row r="195" spans="1:24" ht="14.25" customHeight="1" x14ac:dyDescent="0.25">
      <c r="A195" s="7" t="s">
        <v>684</v>
      </c>
      <c r="B195" s="7">
        <f t="shared" ref="B195:V195" si="5">+SUMIF($G$2:$G$7,B$193,$L$2:$L$7)</f>
        <v>0</v>
      </c>
      <c r="C195" s="7">
        <f t="shared" si="5"/>
        <v>0</v>
      </c>
      <c r="D195" s="35">
        <f t="shared" si="5"/>
        <v>0</v>
      </c>
      <c r="E195" s="29">
        <f t="shared" si="5"/>
        <v>0</v>
      </c>
      <c r="F195" s="7">
        <f t="shared" si="5"/>
        <v>0</v>
      </c>
      <c r="G195" s="7">
        <f t="shared" si="5"/>
        <v>0</v>
      </c>
      <c r="H195" s="7">
        <f t="shared" si="5"/>
        <v>0</v>
      </c>
      <c r="I195" s="7">
        <f t="shared" si="5"/>
        <v>0</v>
      </c>
      <c r="J195" s="7">
        <f t="shared" si="5"/>
        <v>0</v>
      </c>
      <c r="K195" s="29">
        <f t="shared" si="5"/>
        <v>0</v>
      </c>
      <c r="L195" s="29">
        <f t="shared" si="5"/>
        <v>0</v>
      </c>
      <c r="M195" s="7">
        <f t="shared" si="5"/>
        <v>0</v>
      </c>
      <c r="N195" s="7">
        <f t="shared" si="5"/>
        <v>0</v>
      </c>
      <c r="O195" s="7">
        <f t="shared" si="5"/>
        <v>0</v>
      </c>
      <c r="P195" s="7">
        <f t="shared" si="5"/>
        <v>0</v>
      </c>
      <c r="Q195" s="7">
        <f t="shared" si="5"/>
        <v>0</v>
      </c>
      <c r="R195" s="7">
        <f t="shared" si="5"/>
        <v>0</v>
      </c>
      <c r="S195" s="7">
        <f t="shared" si="5"/>
        <v>0</v>
      </c>
      <c r="T195" s="7">
        <f t="shared" si="5"/>
        <v>0</v>
      </c>
      <c r="U195" s="7">
        <f t="shared" si="5"/>
        <v>0</v>
      </c>
      <c r="V195" s="7">
        <f t="shared" si="5"/>
        <v>0</v>
      </c>
      <c r="W195" s="7"/>
      <c r="X195" s="7">
        <f>+SUMIF($G$2:$G$7,X$193,$L$2:$L$7)</f>
        <v>0</v>
      </c>
    </row>
    <row r="196" spans="1:24" ht="14.25" customHeight="1" x14ac:dyDescent="0.25">
      <c r="A196" s="7" t="s">
        <v>685</v>
      </c>
      <c r="B196" s="7" t="e">
        <f t="shared" ref="B196:V196" si="6">+SUMIF(#REF!,B$193,#REF!)</f>
        <v>#REF!</v>
      </c>
      <c r="C196" s="7" t="e">
        <f t="shared" si="6"/>
        <v>#REF!</v>
      </c>
      <c r="D196" s="35" t="e">
        <f t="shared" si="6"/>
        <v>#REF!</v>
      </c>
      <c r="E196" s="29" t="e">
        <f t="shared" si="6"/>
        <v>#REF!</v>
      </c>
      <c r="F196" s="7" t="e">
        <f t="shared" si="6"/>
        <v>#REF!</v>
      </c>
      <c r="G196" s="7" t="e">
        <f t="shared" si="6"/>
        <v>#REF!</v>
      </c>
      <c r="H196" s="7" t="e">
        <f t="shared" si="6"/>
        <v>#REF!</v>
      </c>
      <c r="I196" s="7" t="e">
        <f t="shared" si="6"/>
        <v>#REF!</v>
      </c>
      <c r="J196" s="7" t="e">
        <f t="shared" si="6"/>
        <v>#REF!</v>
      </c>
      <c r="K196" s="29" t="e">
        <f t="shared" si="6"/>
        <v>#REF!</v>
      </c>
      <c r="L196" s="29" t="e">
        <f t="shared" si="6"/>
        <v>#REF!</v>
      </c>
      <c r="M196" s="7" t="e">
        <f t="shared" si="6"/>
        <v>#REF!</v>
      </c>
      <c r="N196" s="7" t="e">
        <f t="shared" si="6"/>
        <v>#REF!</v>
      </c>
      <c r="O196" s="7" t="e">
        <f t="shared" si="6"/>
        <v>#REF!</v>
      </c>
      <c r="P196" s="7" t="e">
        <f t="shared" si="6"/>
        <v>#REF!</v>
      </c>
      <c r="Q196" s="7" t="e">
        <f t="shared" si="6"/>
        <v>#REF!</v>
      </c>
      <c r="R196" s="7" t="e">
        <f t="shared" si="6"/>
        <v>#REF!</v>
      </c>
      <c r="S196" s="7" t="e">
        <f t="shared" si="6"/>
        <v>#REF!</v>
      </c>
      <c r="T196" s="7" t="e">
        <f t="shared" si="6"/>
        <v>#REF!</v>
      </c>
      <c r="U196" s="7" t="e">
        <f t="shared" si="6"/>
        <v>#REF!</v>
      </c>
      <c r="V196" s="7" t="e">
        <f t="shared" si="6"/>
        <v>#REF!</v>
      </c>
      <c r="W196" s="7"/>
      <c r="X196" s="7" t="e">
        <f>+SUMIF(#REF!,X$193,#REF!)</f>
        <v>#REF!</v>
      </c>
    </row>
    <row r="197" spans="1:24" ht="14.25" customHeight="1" x14ac:dyDescent="0.25">
      <c r="A197" s="7" t="s">
        <v>686</v>
      </c>
      <c r="B197" s="7">
        <f t="shared" ref="B197:V197" si="7">+SUMIF($G$8:$G$36,B$193,$L$8:$L$36)</f>
        <v>0</v>
      </c>
      <c r="C197" s="7">
        <f t="shared" si="7"/>
        <v>0</v>
      </c>
      <c r="D197" s="35">
        <f t="shared" si="7"/>
        <v>0</v>
      </c>
      <c r="E197" s="29">
        <f t="shared" si="7"/>
        <v>0</v>
      </c>
      <c r="F197" s="7">
        <f t="shared" si="7"/>
        <v>0</v>
      </c>
      <c r="G197" s="7">
        <f t="shared" si="7"/>
        <v>0</v>
      </c>
      <c r="H197" s="7">
        <f t="shared" si="7"/>
        <v>0</v>
      </c>
      <c r="I197" s="7">
        <f t="shared" si="7"/>
        <v>0</v>
      </c>
      <c r="J197" s="7">
        <f t="shared" si="7"/>
        <v>0</v>
      </c>
      <c r="K197" s="29">
        <f t="shared" si="7"/>
        <v>0</v>
      </c>
      <c r="L197" s="29">
        <f t="shared" si="7"/>
        <v>0</v>
      </c>
      <c r="M197" s="7">
        <f t="shared" si="7"/>
        <v>0</v>
      </c>
      <c r="N197" s="7">
        <f t="shared" si="7"/>
        <v>0</v>
      </c>
      <c r="O197" s="7">
        <f t="shared" si="7"/>
        <v>0</v>
      </c>
      <c r="P197" s="7">
        <f t="shared" si="7"/>
        <v>0</v>
      </c>
      <c r="Q197" s="7">
        <f t="shared" si="7"/>
        <v>0</v>
      </c>
      <c r="R197" s="7">
        <f t="shared" si="7"/>
        <v>0</v>
      </c>
      <c r="S197" s="7">
        <f t="shared" si="7"/>
        <v>0</v>
      </c>
      <c r="T197" s="7">
        <f t="shared" si="7"/>
        <v>0</v>
      </c>
      <c r="U197" s="7">
        <f t="shared" si="7"/>
        <v>0</v>
      </c>
      <c r="V197" s="7">
        <f t="shared" si="7"/>
        <v>0</v>
      </c>
      <c r="W197" s="7"/>
      <c r="X197" s="7">
        <f>+SUMIF($G$8:$G$36,X$193,$L$8:$L$36)</f>
        <v>0</v>
      </c>
    </row>
    <row r="198" spans="1:24" ht="14.25" customHeight="1" x14ac:dyDescent="0.25">
      <c r="A198" s="7" t="s">
        <v>655</v>
      </c>
      <c r="B198" s="7" t="e">
        <f t="shared" ref="B198:V198" si="8">SUM(B194:B197)</f>
        <v>#REF!</v>
      </c>
      <c r="C198" s="7" t="e">
        <f t="shared" si="8"/>
        <v>#REF!</v>
      </c>
      <c r="D198" s="35" t="e">
        <f t="shared" si="8"/>
        <v>#REF!</v>
      </c>
      <c r="E198" s="29" t="e">
        <f t="shared" si="8"/>
        <v>#REF!</v>
      </c>
      <c r="F198" s="7" t="e">
        <f t="shared" si="8"/>
        <v>#REF!</v>
      </c>
      <c r="G198" s="7" t="e">
        <f t="shared" si="8"/>
        <v>#REF!</v>
      </c>
      <c r="H198" s="7" t="e">
        <f t="shared" si="8"/>
        <v>#REF!</v>
      </c>
      <c r="I198" s="7" t="e">
        <f t="shared" si="8"/>
        <v>#REF!</v>
      </c>
      <c r="J198" s="7" t="e">
        <f t="shared" si="8"/>
        <v>#REF!</v>
      </c>
      <c r="K198" s="29" t="e">
        <f t="shared" si="8"/>
        <v>#REF!</v>
      </c>
      <c r="L198" s="29" t="e">
        <f t="shared" si="8"/>
        <v>#REF!</v>
      </c>
      <c r="M198" s="7" t="e">
        <f t="shared" si="8"/>
        <v>#REF!</v>
      </c>
      <c r="N198" s="7" t="e">
        <f t="shared" si="8"/>
        <v>#REF!</v>
      </c>
      <c r="O198" s="7" t="e">
        <f t="shared" si="8"/>
        <v>#REF!</v>
      </c>
      <c r="P198" s="7" t="e">
        <f t="shared" si="8"/>
        <v>#REF!</v>
      </c>
      <c r="Q198" s="7" t="e">
        <f t="shared" si="8"/>
        <v>#REF!</v>
      </c>
      <c r="R198" s="7" t="e">
        <f t="shared" si="8"/>
        <v>#REF!</v>
      </c>
      <c r="S198" s="7" t="e">
        <f t="shared" si="8"/>
        <v>#REF!</v>
      </c>
      <c r="T198" s="7" t="e">
        <f t="shared" si="8"/>
        <v>#REF!</v>
      </c>
      <c r="U198" s="7" t="e">
        <f t="shared" si="8"/>
        <v>#REF!</v>
      </c>
      <c r="V198" s="7" t="e">
        <f t="shared" si="8"/>
        <v>#REF!</v>
      </c>
      <c r="W198" s="7"/>
      <c r="X198" s="7" t="e">
        <f>SUM(X194:X197)</f>
        <v>#REF!</v>
      </c>
    </row>
    <row r="199" spans="1:24" ht="15.75" customHeight="1" x14ac:dyDescent="0.25"/>
    <row r="200" spans="1:24" ht="15.75" customHeight="1" x14ac:dyDescent="0.25"/>
    <row r="201" spans="1:24" ht="15.75" customHeight="1" x14ac:dyDescent="0.25"/>
    <row r="202" spans="1:24" ht="15.75" customHeight="1" x14ac:dyDescent="0.25"/>
    <row r="203" spans="1:24" ht="15.75" customHeight="1" x14ac:dyDescent="0.25"/>
    <row r="204" spans="1:24" ht="15.75" customHeight="1" x14ac:dyDescent="0.25"/>
    <row r="205" spans="1:24" ht="15.75" customHeight="1" x14ac:dyDescent="0.25"/>
    <row r="206" spans="1:24" ht="15.75" customHeight="1" x14ac:dyDescent="0.25"/>
    <row r="207" spans="1:24" ht="15.75" customHeight="1" x14ac:dyDescent="0.25"/>
    <row r="208" spans="1:2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</sheetData>
  <sortState xmlns:xlrd2="http://schemas.microsoft.com/office/spreadsheetml/2017/richdata2" ref="A20:L36">
    <sortCondition ref="J20:J36"/>
    <sortCondition ref="C20:C36"/>
  </sortState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Z869"/>
  <sheetViews>
    <sheetView workbookViewId="0">
      <pane ySplit="2" topLeftCell="A3" activePane="bottomLeft" state="frozen"/>
      <selection pane="bottomLeft" activeCell="Z38" sqref="Z38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style="97" customWidth="1"/>
    <col min="6" max="6" width="17.85546875" style="97" customWidth="1"/>
    <col min="7" max="7" width="8.42578125" style="97" customWidth="1"/>
    <col min="8" max="9" width="9.85546875" style="97" customWidth="1"/>
    <col min="10" max="10" width="13.7109375" style="97" customWidth="1"/>
    <col min="11" max="11" width="10.7109375" customWidth="1"/>
    <col min="12" max="13" width="8.42578125" style="97" customWidth="1"/>
    <col min="14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2:23" ht="14.25" customHeight="1" x14ac:dyDescent="0.25">
      <c r="B1" s="56" t="s">
        <v>687</v>
      </c>
      <c r="C1" s="56"/>
      <c r="D1" s="57"/>
      <c r="E1" s="57"/>
      <c r="F1" s="57"/>
      <c r="G1" s="57"/>
      <c r="H1" s="57"/>
      <c r="I1" s="57"/>
      <c r="J1" s="57"/>
      <c r="K1" s="58"/>
      <c r="L1" s="57"/>
      <c r="M1" s="57"/>
      <c r="P1" s="52"/>
      <c r="Q1" s="52"/>
      <c r="R1" s="52"/>
      <c r="S1" s="52"/>
      <c r="T1" s="52"/>
      <c r="U1" s="52"/>
      <c r="V1" s="52"/>
      <c r="W1" s="52"/>
    </row>
    <row r="2" spans="2:23" ht="14.25" customHeight="1" x14ac:dyDescent="0.3">
      <c r="B2" s="45"/>
      <c r="C2" s="45" t="s">
        <v>646</v>
      </c>
      <c r="D2" s="46" t="s">
        <v>648</v>
      </c>
      <c r="E2" s="46" t="s">
        <v>649</v>
      </c>
      <c r="F2" s="46" t="s">
        <v>658</v>
      </c>
      <c r="G2" s="46" t="s">
        <v>3</v>
      </c>
      <c r="H2" s="46" t="s">
        <v>650</v>
      </c>
      <c r="I2" s="46" t="s">
        <v>2</v>
      </c>
      <c r="J2" s="46" t="s">
        <v>5</v>
      </c>
      <c r="K2" s="47" t="s">
        <v>647</v>
      </c>
      <c r="L2" s="46" t="s">
        <v>651</v>
      </c>
      <c r="M2" s="46" t="s">
        <v>652</v>
      </c>
      <c r="N2" s="45" t="s">
        <v>659</v>
      </c>
      <c r="O2" s="59"/>
      <c r="P2" s="48" t="s">
        <v>660</v>
      </c>
      <c r="Q2" s="48" t="s">
        <v>658</v>
      </c>
      <c r="R2" s="48" t="s">
        <v>661</v>
      </c>
      <c r="S2" s="48" t="s">
        <v>658</v>
      </c>
      <c r="T2" s="48" t="s">
        <v>662</v>
      </c>
      <c r="U2" s="48" t="s">
        <v>658</v>
      </c>
      <c r="V2" s="48" t="s">
        <v>663</v>
      </c>
      <c r="W2" s="48" t="s">
        <v>658</v>
      </c>
    </row>
    <row r="3" spans="2:23" ht="14.25" customHeight="1" x14ac:dyDescent="0.25">
      <c r="B3" s="105" t="s">
        <v>688</v>
      </c>
      <c r="C3" s="61">
        <v>3</v>
      </c>
      <c r="D3" s="61">
        <v>3</v>
      </c>
      <c r="E3" s="49">
        <v>1496</v>
      </c>
      <c r="F3" s="49" t="str">
        <f>+VLOOKUP(E3,Participants!$A$1:$F$798,2,FALSE)</f>
        <v>Christopher Braun</v>
      </c>
      <c r="G3" s="49" t="str">
        <f>+VLOOKUP(E3,Participants!$A$1:$F$798,4,FALSE)</f>
        <v>SKS</v>
      </c>
      <c r="H3" s="49" t="str">
        <f>+VLOOKUP(E3,Participants!$A$1:$F$798,5,FALSE)</f>
        <v>M</v>
      </c>
      <c r="I3" s="49">
        <f>+VLOOKUP(E3,Participants!$A$1:$F$798,3,FALSE)</f>
        <v>6</v>
      </c>
      <c r="J3" s="49" t="str">
        <f>+VLOOKUP(E3,Participants!$A$1:$G$798,7,FALSE)</f>
        <v>JV BOYS</v>
      </c>
      <c r="K3" s="106" t="s">
        <v>819</v>
      </c>
      <c r="L3" s="49">
        <v>1</v>
      </c>
      <c r="M3" s="49">
        <v>10</v>
      </c>
      <c r="N3" s="107" t="str">
        <f>+J3</f>
        <v>JV BOYS</v>
      </c>
      <c r="O3" s="107"/>
      <c r="P3" s="51"/>
      <c r="Q3" s="51" t="e">
        <f>+VLOOKUP(P3,Participants!$A$1:$F$651,2,FALSE)</f>
        <v>#N/A</v>
      </c>
      <c r="R3" s="51"/>
      <c r="S3" s="51" t="e">
        <f>+VLOOKUP(R3,Participants!$A$1:$F$651,2,FALSE)</f>
        <v>#N/A</v>
      </c>
      <c r="T3" s="51"/>
      <c r="U3" s="51" t="e">
        <f>+VLOOKUP(T3,Participants!$A$1:$F$651,2,FALSE)</f>
        <v>#N/A</v>
      </c>
      <c r="V3" s="51"/>
      <c r="W3" s="51" t="e">
        <f>+VLOOKUP(V3,Participants!$A$1:$F$651,2,FALSE)</f>
        <v>#N/A</v>
      </c>
    </row>
    <row r="4" spans="2:23" ht="14.25" customHeight="1" x14ac:dyDescent="0.25">
      <c r="B4" s="105" t="s">
        <v>688</v>
      </c>
      <c r="C4" s="61">
        <v>3</v>
      </c>
      <c r="D4" s="61">
        <v>5</v>
      </c>
      <c r="E4" s="49">
        <v>1504</v>
      </c>
      <c r="F4" s="49" t="str">
        <f>+VLOOKUP(E4,Participants!$A$1:$F$798,2,FALSE)</f>
        <v>Jesse Ronnenberg</v>
      </c>
      <c r="G4" s="49" t="str">
        <f>+VLOOKUP(E4,Participants!$A$1:$F$798,4,FALSE)</f>
        <v>SKS</v>
      </c>
      <c r="H4" s="49" t="str">
        <f>+VLOOKUP(E4,Participants!$A$1:$F$798,5,FALSE)</f>
        <v>M</v>
      </c>
      <c r="I4" s="49">
        <f>+VLOOKUP(E4,Participants!$A$1:$F$798,3,FALSE)</f>
        <v>6</v>
      </c>
      <c r="J4" s="49" t="str">
        <f>+VLOOKUP(E4,Participants!$A$1:$G$798,7,FALSE)</f>
        <v>JV BOYS</v>
      </c>
      <c r="K4" s="106" t="s">
        <v>821</v>
      </c>
      <c r="L4" s="49">
        <v>2</v>
      </c>
      <c r="M4" s="49" t="s">
        <v>945</v>
      </c>
      <c r="N4" s="107" t="str">
        <f>+J4</f>
        <v>JV BOYS</v>
      </c>
      <c r="O4" s="107"/>
      <c r="P4" s="51"/>
      <c r="Q4" s="51" t="e">
        <f>+VLOOKUP(P4,Participants!$A$1:$F$651,2,FALSE)</f>
        <v>#N/A</v>
      </c>
      <c r="R4" s="51"/>
      <c r="S4" s="51" t="e">
        <f>+VLOOKUP(R4,Participants!$A$1:$F$651,2,FALSE)</f>
        <v>#N/A</v>
      </c>
      <c r="T4" s="51"/>
      <c r="U4" s="51" t="e">
        <f>+VLOOKUP(T4,Participants!$A$1:$F$651,2,FALSE)</f>
        <v>#N/A</v>
      </c>
      <c r="V4" s="51"/>
      <c r="W4" s="51" t="e">
        <f>+VLOOKUP(V4,Participants!$A$1:$F$651,2,FALSE)</f>
        <v>#N/A</v>
      </c>
    </row>
    <row r="5" spans="2:23" ht="14.25" customHeight="1" x14ac:dyDescent="0.25">
      <c r="B5" s="105" t="s">
        <v>688</v>
      </c>
      <c r="C5" s="61">
        <v>3</v>
      </c>
      <c r="D5" s="61">
        <v>4</v>
      </c>
      <c r="E5" s="49">
        <v>716</v>
      </c>
      <c r="F5" s="49" t="str">
        <f>+VLOOKUP(E5,Participants!$A$1:$F$798,2,FALSE)</f>
        <v>Luke Parrish</v>
      </c>
      <c r="G5" s="49" t="str">
        <f>+VLOOKUP(E5,Participants!$A$1:$F$798,4,FALSE)</f>
        <v>CDL</v>
      </c>
      <c r="H5" s="49" t="str">
        <f>+VLOOKUP(E5,Participants!$A$1:$F$798,5,FALSE)</f>
        <v>M</v>
      </c>
      <c r="I5" s="49">
        <f>+VLOOKUP(E5,Participants!$A$1:$F$798,3,FALSE)</f>
        <v>5</v>
      </c>
      <c r="J5" s="49" t="str">
        <f>+VLOOKUP(E5,Participants!$A$1:$G$798,7,FALSE)</f>
        <v>JV BOYS</v>
      </c>
      <c r="K5" s="106" t="s">
        <v>820</v>
      </c>
      <c r="L5" s="49">
        <v>3</v>
      </c>
      <c r="M5" s="49">
        <v>8</v>
      </c>
      <c r="N5" s="107" t="str">
        <f>+J5</f>
        <v>JV BOYS</v>
      </c>
      <c r="O5" s="107"/>
      <c r="P5" s="51"/>
      <c r="Q5" s="51" t="e">
        <f>+VLOOKUP(P5,Participants!$A$1:$F$651,2,FALSE)</f>
        <v>#N/A</v>
      </c>
      <c r="R5" s="51"/>
      <c r="S5" s="51" t="e">
        <f>+VLOOKUP(R5,Participants!$A$1:$F$651,2,FALSE)</f>
        <v>#N/A</v>
      </c>
      <c r="T5" s="51"/>
      <c r="U5" s="51" t="e">
        <f>+VLOOKUP(T5,Participants!$A$1:$F$651,2,FALSE)</f>
        <v>#N/A</v>
      </c>
      <c r="V5" s="51"/>
      <c r="W5" s="51" t="e">
        <f>+VLOOKUP(V5,Participants!$A$1:$F$651,2,FALSE)</f>
        <v>#N/A</v>
      </c>
    </row>
    <row r="6" spans="2:23" ht="14.25" customHeight="1" x14ac:dyDescent="0.25">
      <c r="B6" s="105" t="s">
        <v>688</v>
      </c>
      <c r="C6" s="61">
        <v>3</v>
      </c>
      <c r="D6" s="61">
        <v>2</v>
      </c>
      <c r="E6" s="49">
        <v>753</v>
      </c>
      <c r="F6" s="49" t="str">
        <f>+VLOOKUP(E6,Participants!$A$1:$F$798,2,FALSE)</f>
        <v>Andrew Buck</v>
      </c>
      <c r="G6" s="49" t="str">
        <f>+VLOOKUP(E6,Participants!$A$1:$F$798,4,FALSE)</f>
        <v>CDP</v>
      </c>
      <c r="H6" s="49" t="str">
        <f>+VLOOKUP(E6,Participants!$A$1:$F$798,5,FALSE)</f>
        <v>M</v>
      </c>
      <c r="I6" s="49">
        <f>+VLOOKUP(E6,Participants!$A$1:$F$798,3,FALSE)</f>
        <v>5</v>
      </c>
      <c r="J6" s="49" t="str">
        <f>+VLOOKUP(E6,Participants!$A$1:$G$798,7,FALSE)</f>
        <v>JV BOYS</v>
      </c>
      <c r="K6" s="106" t="s">
        <v>818</v>
      </c>
      <c r="L6" s="49">
        <v>4</v>
      </c>
      <c r="M6" s="49">
        <v>6</v>
      </c>
      <c r="N6" s="107" t="str">
        <f>+J6</f>
        <v>JV BOYS</v>
      </c>
      <c r="O6" s="107"/>
      <c r="P6" s="51"/>
      <c r="Q6" s="51" t="e">
        <f>+VLOOKUP(P6,Participants!$A$1:$F$651,2,FALSE)</f>
        <v>#N/A</v>
      </c>
      <c r="R6" s="51"/>
      <c r="S6" s="51" t="e">
        <f>+VLOOKUP(R6,Participants!$A$1:$F$651,2,FALSE)</f>
        <v>#N/A</v>
      </c>
      <c r="T6" s="51"/>
      <c r="U6" s="51" t="e">
        <f>+VLOOKUP(T6,Participants!$A$1:$F$651,2,FALSE)</f>
        <v>#N/A</v>
      </c>
      <c r="V6" s="51"/>
      <c r="W6" s="51" t="e">
        <f>+VLOOKUP(V6,Participants!$A$1:$F$651,2,FALSE)</f>
        <v>#N/A</v>
      </c>
    </row>
    <row r="7" spans="2:23" ht="14.25" customHeight="1" x14ac:dyDescent="0.25">
      <c r="B7" s="105" t="s">
        <v>688</v>
      </c>
      <c r="C7" s="61">
        <v>3</v>
      </c>
      <c r="D7" s="61">
        <v>1</v>
      </c>
      <c r="E7" s="49">
        <v>1491</v>
      </c>
      <c r="F7" s="49" t="str">
        <f>+VLOOKUP(E7,Participants!$A$1:$F$798,2,FALSE)</f>
        <v>Benjamin Nguyen</v>
      </c>
      <c r="G7" s="49" t="str">
        <f>+VLOOKUP(E7,Participants!$A$1:$F$798,4,FALSE)</f>
        <v>SKS</v>
      </c>
      <c r="H7" s="49" t="str">
        <f>+VLOOKUP(E7,Participants!$A$1:$F$798,5,FALSE)</f>
        <v>M</v>
      </c>
      <c r="I7" s="49">
        <f>+VLOOKUP(E7,Participants!$A$1:$F$798,3,FALSE)</f>
        <v>5</v>
      </c>
      <c r="J7" s="49" t="str">
        <f>+VLOOKUP(E7,Participants!$A$1:$G$798,7,FALSE)</f>
        <v>JV BOYS</v>
      </c>
      <c r="K7" s="106" t="s">
        <v>817</v>
      </c>
      <c r="L7" s="49">
        <v>5</v>
      </c>
      <c r="M7" s="49" t="s">
        <v>945</v>
      </c>
      <c r="N7" s="107" t="str">
        <f>+J7</f>
        <v>JV BOYS</v>
      </c>
      <c r="O7" s="107"/>
      <c r="P7" s="51"/>
      <c r="Q7" s="51" t="e">
        <f>+VLOOKUP(P7,Participants!$A$1:$F$651,2,FALSE)</f>
        <v>#N/A</v>
      </c>
      <c r="R7" s="51"/>
      <c r="S7" s="51" t="e">
        <f>+VLOOKUP(R7,Participants!$A$1:$F$651,2,FALSE)</f>
        <v>#N/A</v>
      </c>
      <c r="T7" s="51"/>
      <c r="U7" s="51" t="e">
        <f>+VLOOKUP(T7,Participants!$A$1:$F$651,2,FALSE)</f>
        <v>#N/A</v>
      </c>
      <c r="V7" s="51"/>
      <c r="W7" s="51" t="e">
        <f>+VLOOKUP(V7,Participants!$A$1:$F$651,2,FALSE)</f>
        <v>#N/A</v>
      </c>
    </row>
    <row r="8" spans="2:23" ht="14.25" customHeight="1" x14ac:dyDescent="0.25">
      <c r="B8" s="108"/>
      <c r="C8" s="61"/>
      <c r="D8" s="61"/>
      <c r="E8" s="49"/>
      <c r="F8" s="49"/>
      <c r="G8" s="49"/>
      <c r="H8" s="49"/>
      <c r="I8" s="49"/>
      <c r="J8" s="49"/>
      <c r="K8" s="109"/>
      <c r="L8" s="49"/>
      <c r="M8" s="49"/>
      <c r="N8" s="110"/>
      <c r="O8" s="110"/>
      <c r="P8" s="51"/>
      <c r="Q8" s="51"/>
      <c r="R8" s="51"/>
      <c r="S8" s="51"/>
      <c r="T8" s="51"/>
      <c r="U8" s="51"/>
      <c r="V8" s="51"/>
      <c r="W8" s="51"/>
    </row>
    <row r="9" spans="2:23" ht="14.25" customHeight="1" x14ac:dyDescent="0.25">
      <c r="B9" s="108" t="s">
        <v>688</v>
      </c>
      <c r="C9" s="61">
        <v>1</v>
      </c>
      <c r="D9" s="61">
        <v>3</v>
      </c>
      <c r="E9" s="49">
        <v>1218</v>
      </c>
      <c r="F9" s="49" t="str">
        <f>+VLOOKUP(E9,Participants!$A$1:$F$798,2,FALSE)</f>
        <v>Octavia Andree</v>
      </c>
      <c r="G9" s="49" t="str">
        <f>+VLOOKUP(E9,Participants!$A$1:$F$798,4,FALSE)</f>
        <v>MQA</v>
      </c>
      <c r="H9" s="49" t="str">
        <f>+VLOOKUP(E9,Participants!$A$1:$F$798,5,FALSE)</f>
        <v>F</v>
      </c>
      <c r="I9" s="49">
        <f>+VLOOKUP(E9,Participants!$A$1:$F$798,3,FALSE)</f>
        <v>5</v>
      </c>
      <c r="J9" s="49" t="str">
        <f>+VLOOKUP(E9,Participants!$A$1:$G$798,7,FALSE)</f>
        <v>JV GIRLS</v>
      </c>
      <c r="K9" s="109" t="s">
        <v>838</v>
      </c>
      <c r="L9" s="49">
        <v>1</v>
      </c>
      <c r="M9" s="49">
        <v>10</v>
      </c>
      <c r="N9" s="110" t="str">
        <f t="shared" ref="N9:N16" si="0">+J9</f>
        <v>JV GIRLS</v>
      </c>
      <c r="O9" s="110"/>
      <c r="P9" s="51"/>
      <c r="Q9" s="51" t="e">
        <f>+VLOOKUP(P9,Participants!$A$1:$F$651,2,FALSE)</f>
        <v>#N/A</v>
      </c>
      <c r="R9" s="51"/>
      <c r="S9" s="51" t="e">
        <f>+VLOOKUP(R9,Participants!$A$1:$F$651,2,FALSE)</f>
        <v>#N/A</v>
      </c>
      <c r="T9" s="51"/>
      <c r="U9" s="51" t="e">
        <f>+VLOOKUP(T9,Participants!$A$1:$F$651,2,FALSE)</f>
        <v>#N/A</v>
      </c>
      <c r="V9" s="51"/>
      <c r="W9" s="51" t="e">
        <f>+VLOOKUP(V9,Participants!$A$1:$F$651,2,FALSE)</f>
        <v>#N/A</v>
      </c>
    </row>
    <row r="10" spans="2:23" ht="14.25" customHeight="1" x14ac:dyDescent="0.25">
      <c r="B10" s="105" t="s">
        <v>688</v>
      </c>
      <c r="C10" s="61">
        <v>2</v>
      </c>
      <c r="D10" s="61">
        <v>1</v>
      </c>
      <c r="E10" s="49">
        <v>375</v>
      </c>
      <c r="F10" s="49" t="str">
        <f>+VLOOKUP(E10,Participants!$A$1:$F$798,2,FALSE)</f>
        <v>Josie Pawlowski</v>
      </c>
      <c r="G10" s="49" t="str">
        <f>+VLOOKUP(E10,Participants!$A$1:$F$798,4,FALSE)</f>
        <v>AAP</v>
      </c>
      <c r="H10" s="49" t="str">
        <f>+VLOOKUP(E10,Participants!$A$1:$F$798,5,FALSE)</f>
        <v>F</v>
      </c>
      <c r="I10" s="49">
        <f>+VLOOKUP(E10,Participants!$A$1:$F$798,3,FALSE)</f>
        <v>6</v>
      </c>
      <c r="J10" s="49" t="str">
        <f>+VLOOKUP(E10,Participants!$A$1:$G$798,7,FALSE)</f>
        <v>JV GIRLS</v>
      </c>
      <c r="K10" s="106" t="s">
        <v>840</v>
      </c>
      <c r="L10" s="49">
        <v>2</v>
      </c>
      <c r="M10" s="49">
        <v>8</v>
      </c>
      <c r="N10" s="107" t="str">
        <f t="shared" si="0"/>
        <v>JV GIRLS</v>
      </c>
      <c r="O10" s="107"/>
      <c r="P10" s="51"/>
      <c r="Q10" s="51" t="e">
        <f>+VLOOKUP(P10,Participants!$A$1:$F$651,2,FALSE)</f>
        <v>#N/A</v>
      </c>
      <c r="R10" s="51"/>
      <c r="S10" s="51" t="e">
        <f>+VLOOKUP(R10,Participants!$A$1:$F$651,2,FALSE)</f>
        <v>#N/A</v>
      </c>
      <c r="T10" s="51"/>
      <c r="U10" s="51" t="e">
        <f>+VLOOKUP(T10,Participants!$A$1:$F$651,2,FALSE)</f>
        <v>#N/A</v>
      </c>
      <c r="V10" s="51"/>
      <c r="W10" s="51" t="e">
        <f>+VLOOKUP(V10,Participants!$A$1:$F$651,2,FALSE)</f>
        <v>#N/A</v>
      </c>
    </row>
    <row r="11" spans="2:23" ht="14.25" customHeight="1" x14ac:dyDescent="0.25">
      <c r="B11" s="105" t="s">
        <v>688</v>
      </c>
      <c r="C11" s="61">
        <v>1</v>
      </c>
      <c r="D11" s="61">
        <v>2</v>
      </c>
      <c r="E11" s="49">
        <v>1520</v>
      </c>
      <c r="F11" s="49" t="str">
        <f>+VLOOKUP(E11,Participants!$A$1:$F$798,2,FALSE)</f>
        <v>Ella Scaltz</v>
      </c>
      <c r="G11" s="49" t="str">
        <f>+VLOOKUP(E11,Participants!$A$1:$F$798,4,FALSE)</f>
        <v>SKS</v>
      </c>
      <c r="H11" s="49" t="str">
        <f>+VLOOKUP(E11,Participants!$A$1:$F$798,5,FALSE)</f>
        <v>F</v>
      </c>
      <c r="I11" s="49">
        <f>+VLOOKUP(E11,Participants!$A$1:$F$798,3,FALSE)</f>
        <v>6</v>
      </c>
      <c r="J11" s="49" t="str">
        <f>+VLOOKUP(E11,Participants!$A$1:$G$798,7,FALSE)</f>
        <v>JV GIRLS</v>
      </c>
      <c r="K11" s="106" t="s">
        <v>837</v>
      </c>
      <c r="L11" s="49">
        <v>3</v>
      </c>
      <c r="M11" s="49">
        <v>6</v>
      </c>
      <c r="N11" s="107" t="str">
        <f t="shared" si="0"/>
        <v>JV GIRLS</v>
      </c>
      <c r="O11" s="107"/>
      <c r="P11" s="51"/>
      <c r="Q11" s="51" t="e">
        <f>+VLOOKUP(P11,Participants!$A$1:$F$651,2,FALSE)</f>
        <v>#N/A</v>
      </c>
      <c r="R11" s="51"/>
      <c r="S11" s="51" t="e">
        <f>+VLOOKUP(R11,Participants!$A$1:$F$651,2,FALSE)</f>
        <v>#N/A</v>
      </c>
      <c r="T11" s="51"/>
      <c r="U11" s="51" t="e">
        <f>+VLOOKUP(T11,Participants!$A$1:$F$651,2,FALSE)</f>
        <v>#N/A</v>
      </c>
      <c r="V11" s="51"/>
      <c r="W11" s="51" t="e">
        <f>+VLOOKUP(V11,Participants!$A$1:$F$651,2,FALSE)</f>
        <v>#N/A</v>
      </c>
    </row>
    <row r="12" spans="2:23" ht="14.25" customHeight="1" x14ac:dyDescent="0.25">
      <c r="B12" s="105" t="s">
        <v>688</v>
      </c>
      <c r="C12" s="61">
        <v>1</v>
      </c>
      <c r="D12" s="61">
        <v>1</v>
      </c>
      <c r="E12" s="49">
        <v>667</v>
      </c>
      <c r="F12" s="49" t="str">
        <f>+VLOOKUP(E12,Participants!$A$1:$F$798,2,FALSE)</f>
        <v>Allie Scheerbaum</v>
      </c>
      <c r="G12" s="49" t="str">
        <f>+VLOOKUP(E12,Participants!$A$1:$F$798,4,FALSE)</f>
        <v>BTA</v>
      </c>
      <c r="H12" s="49" t="str">
        <f>+VLOOKUP(E12,Participants!$A$1:$F$798,5,FALSE)</f>
        <v>F</v>
      </c>
      <c r="I12" s="49">
        <f>+VLOOKUP(E12,Participants!$A$1:$F$798,3,FALSE)</f>
        <v>6</v>
      </c>
      <c r="J12" s="49" t="str">
        <f>+VLOOKUP(E12,Participants!$A$1:$G$798,7,FALSE)</f>
        <v>JV GIRLS</v>
      </c>
      <c r="K12" s="106" t="s">
        <v>836</v>
      </c>
      <c r="L12" s="49">
        <v>4</v>
      </c>
      <c r="M12" s="49">
        <v>5</v>
      </c>
      <c r="N12" s="107" t="str">
        <f t="shared" si="0"/>
        <v>JV GIRLS</v>
      </c>
      <c r="O12" s="107"/>
      <c r="P12" s="51"/>
      <c r="Q12" s="51" t="e">
        <f>+VLOOKUP(P12,Participants!$A$1:$F$651,2,FALSE)</f>
        <v>#N/A</v>
      </c>
      <c r="R12" s="51"/>
      <c r="S12" s="51" t="e">
        <f>+VLOOKUP(R12,Participants!$A$1:$F$651,2,FALSE)</f>
        <v>#N/A</v>
      </c>
      <c r="T12" s="51"/>
      <c r="U12" s="51" t="e">
        <f>+VLOOKUP(T12,Participants!$A$1:$F$651,2,FALSE)</f>
        <v>#N/A</v>
      </c>
      <c r="V12" s="51"/>
      <c r="W12" s="51" t="e">
        <f>+VLOOKUP(V12,Participants!$A$1:$F$651,2,FALSE)</f>
        <v>#N/A</v>
      </c>
    </row>
    <row r="13" spans="2:23" ht="14.25" customHeight="1" x14ac:dyDescent="0.25">
      <c r="B13" s="56" t="s">
        <v>688</v>
      </c>
      <c r="C13" s="61">
        <v>2</v>
      </c>
      <c r="D13" s="61">
        <v>4</v>
      </c>
      <c r="E13" s="49">
        <v>759</v>
      </c>
      <c r="F13" s="49" t="str">
        <f>+VLOOKUP(E13,Participants!$A$1:$F$798,2,FALSE)</f>
        <v>Lillian Dieffenbach</v>
      </c>
      <c r="G13" s="49" t="str">
        <f>+VLOOKUP(E13,Participants!$A$1:$F$798,4,FALSE)</f>
        <v>CDP</v>
      </c>
      <c r="H13" s="49" t="str">
        <f>+VLOOKUP(E13,Participants!$A$1:$F$798,5,FALSE)</f>
        <v>F</v>
      </c>
      <c r="I13" s="49">
        <f>+VLOOKUP(E13,Participants!$A$1:$F$798,3,FALSE)</f>
        <v>5</v>
      </c>
      <c r="J13" s="49" t="str">
        <f>+VLOOKUP(E13,Participants!$A$1:$G$798,7,FALSE)</f>
        <v>JV GIRLS</v>
      </c>
      <c r="K13" s="109" t="s">
        <v>844</v>
      </c>
      <c r="L13" s="49">
        <v>5</v>
      </c>
      <c r="M13" s="49">
        <v>4</v>
      </c>
      <c r="N13" s="7" t="str">
        <f t="shared" si="0"/>
        <v>JV GIRLS</v>
      </c>
      <c r="P13" s="51"/>
      <c r="Q13" s="51" t="e">
        <f>+VLOOKUP(P13,Participants!$A$1:$F$651,2,FALSE)</f>
        <v>#N/A</v>
      </c>
      <c r="R13" s="51"/>
      <c r="S13" s="51" t="e">
        <f>+VLOOKUP(R13,Participants!$A$1:$F$651,2,FALSE)</f>
        <v>#N/A</v>
      </c>
      <c r="T13" s="51"/>
      <c r="U13" s="51" t="e">
        <f>+VLOOKUP(T13,Participants!$A$1:$F$651,2,FALSE)</f>
        <v>#N/A</v>
      </c>
      <c r="V13" s="51"/>
      <c r="W13" s="51" t="e">
        <f>+VLOOKUP(V13,Participants!$A$1:$F$651,2,FALSE)</f>
        <v>#N/A</v>
      </c>
    </row>
    <row r="14" spans="2:23" ht="14.25" customHeight="1" x14ac:dyDescent="0.25">
      <c r="B14" s="56" t="s">
        <v>688</v>
      </c>
      <c r="C14" s="61">
        <v>2</v>
      </c>
      <c r="D14" s="61">
        <v>2</v>
      </c>
      <c r="E14" s="49">
        <v>722</v>
      </c>
      <c r="F14" s="49" t="str">
        <f>+VLOOKUP(E14,Participants!$A$1:$F$798,2,FALSE)</f>
        <v>Ava Parrish</v>
      </c>
      <c r="G14" s="49" t="str">
        <f>+VLOOKUP(E14,Participants!$A$1:$F$798,4,FALSE)</f>
        <v>CDL</v>
      </c>
      <c r="H14" s="49" t="str">
        <f>+VLOOKUP(E14,Participants!$A$1:$F$798,5,FALSE)</f>
        <v>F</v>
      </c>
      <c r="I14" s="49">
        <f>+VLOOKUP(E14,Participants!$A$1:$F$798,3,FALSE)</f>
        <v>6</v>
      </c>
      <c r="J14" s="49" t="str">
        <f>+VLOOKUP(E14,Participants!$A$1:$G$798,7,FALSE)</f>
        <v>JV GIRLS</v>
      </c>
      <c r="K14" s="109" t="s">
        <v>842</v>
      </c>
      <c r="L14" s="49">
        <v>6</v>
      </c>
      <c r="M14" s="49">
        <v>3</v>
      </c>
      <c r="N14" s="7" t="str">
        <f t="shared" si="0"/>
        <v>JV GIRLS</v>
      </c>
      <c r="P14" s="51"/>
      <c r="Q14" s="51" t="e">
        <f>+VLOOKUP(P14,Participants!$A$1:$F$651,2,FALSE)</f>
        <v>#N/A</v>
      </c>
      <c r="R14" s="51"/>
      <c r="S14" s="51" t="e">
        <f>+VLOOKUP(R14,Participants!$A$1:$F$651,2,FALSE)</f>
        <v>#N/A</v>
      </c>
      <c r="T14" s="51"/>
      <c r="U14" s="51" t="e">
        <f>+VLOOKUP(T14,Participants!$A$1:$F$651,2,FALSE)</f>
        <v>#N/A</v>
      </c>
      <c r="V14" s="51"/>
      <c r="W14" s="51" t="e">
        <f>+VLOOKUP(V14,Participants!$A$1:$F$651,2,FALSE)</f>
        <v>#N/A</v>
      </c>
    </row>
    <row r="15" spans="2:23" ht="14.25" customHeight="1" x14ac:dyDescent="0.25">
      <c r="B15" s="56" t="s">
        <v>688</v>
      </c>
      <c r="C15" s="61">
        <v>1</v>
      </c>
      <c r="D15" s="61">
        <v>4</v>
      </c>
      <c r="E15" s="49">
        <v>799</v>
      </c>
      <c r="F15" s="49" t="str">
        <f>+VLOOKUP(E15,Participants!$A$1:$F$798,2,FALSE)</f>
        <v>Caroline Hartman</v>
      </c>
      <c r="G15" s="49" t="str">
        <f>+VLOOKUP(E15,Participants!$A$1:$F$798,4,FALSE)</f>
        <v>DMA</v>
      </c>
      <c r="H15" s="49" t="str">
        <f>+VLOOKUP(E15,Participants!$A$1:$F$798,5,FALSE)</f>
        <v>F</v>
      </c>
      <c r="I15" s="49">
        <f>+VLOOKUP(E15,Participants!$A$1:$F$798,3,FALSE)</f>
        <v>6</v>
      </c>
      <c r="J15" s="49" t="str">
        <f>+VLOOKUP(E15,Participants!$A$1:$G$798,7,FALSE)</f>
        <v>JV GIRLS</v>
      </c>
      <c r="K15" s="109" t="s">
        <v>839</v>
      </c>
      <c r="L15" s="49">
        <v>7</v>
      </c>
      <c r="M15" s="49">
        <v>2</v>
      </c>
      <c r="N15" s="7" t="str">
        <f t="shared" si="0"/>
        <v>JV GIRLS</v>
      </c>
      <c r="O15" s="7"/>
      <c r="P15" s="51"/>
      <c r="Q15" s="51" t="e">
        <f>+VLOOKUP(P15,Participants!$A$1:$F$651,2,FALSE)</f>
        <v>#N/A</v>
      </c>
      <c r="R15" s="51"/>
      <c r="S15" s="51" t="e">
        <f>+VLOOKUP(R15,Participants!$A$1:$F$651,2,FALSE)</f>
        <v>#N/A</v>
      </c>
      <c r="T15" s="51"/>
      <c r="U15" s="51" t="e">
        <f>+VLOOKUP(T15,Participants!$A$1:$F$651,2,FALSE)</f>
        <v>#N/A</v>
      </c>
      <c r="V15" s="51"/>
      <c r="W15" s="51" t="e">
        <f>+VLOOKUP(V15,Participants!$A$1:$F$651,2,FALSE)</f>
        <v>#N/A</v>
      </c>
    </row>
    <row r="16" spans="2:23" ht="14.25" customHeight="1" x14ac:dyDescent="0.25">
      <c r="B16" s="56" t="s">
        <v>688</v>
      </c>
      <c r="C16" s="61">
        <v>2</v>
      </c>
      <c r="D16" s="61">
        <v>3</v>
      </c>
      <c r="E16" s="49">
        <v>1513</v>
      </c>
      <c r="F16" s="49" t="str">
        <f>+VLOOKUP(E16,Participants!$A$1:$F$798,2,FALSE)</f>
        <v>Anna Narwold</v>
      </c>
      <c r="G16" s="49" t="str">
        <f>+VLOOKUP(E16,Participants!$A$1:$F$798,4,FALSE)</f>
        <v>SKS</v>
      </c>
      <c r="H16" s="49" t="str">
        <f>+VLOOKUP(E16,Participants!$A$1:$F$798,5,FALSE)</f>
        <v>F</v>
      </c>
      <c r="I16" s="49">
        <f>+VLOOKUP(E16,Participants!$A$1:$F$798,3,FALSE)</f>
        <v>5</v>
      </c>
      <c r="J16" s="49" t="str">
        <f>+VLOOKUP(E16,Participants!$A$1:$G$798,7,FALSE)</f>
        <v>JV GIRLS</v>
      </c>
      <c r="K16" s="109" t="s">
        <v>843</v>
      </c>
      <c r="L16" s="49">
        <v>8</v>
      </c>
      <c r="M16" s="49" t="s">
        <v>945</v>
      </c>
      <c r="N16" s="7" t="str">
        <f t="shared" si="0"/>
        <v>JV GIRLS</v>
      </c>
      <c r="P16" s="51"/>
      <c r="Q16" s="51" t="e">
        <f>+VLOOKUP(P16,Participants!$A$1:$F$651,2,FALSE)</f>
        <v>#N/A</v>
      </c>
      <c r="R16" s="51"/>
      <c r="S16" s="51" t="e">
        <f>+VLOOKUP(R16,Participants!$A$1:$F$651,2,FALSE)</f>
        <v>#N/A</v>
      </c>
      <c r="T16" s="51"/>
      <c r="U16" s="51" t="e">
        <f>+VLOOKUP(T16,Participants!$A$1:$F$651,2,FALSE)</f>
        <v>#N/A</v>
      </c>
      <c r="V16" s="51"/>
      <c r="W16" s="51" t="e">
        <f>+VLOOKUP(V16,Participants!$A$1:$F$651,2,FALSE)</f>
        <v>#N/A</v>
      </c>
    </row>
    <row r="17" spans="2:23" ht="14.25" customHeight="1" x14ac:dyDescent="0.25">
      <c r="B17" s="56"/>
      <c r="C17" s="61"/>
      <c r="D17" s="61"/>
      <c r="E17" s="49"/>
      <c r="F17" s="49"/>
      <c r="G17" s="49"/>
      <c r="H17" s="49"/>
      <c r="I17" s="49"/>
      <c r="J17" s="49"/>
      <c r="K17" s="109"/>
      <c r="L17" s="49"/>
      <c r="M17" s="49"/>
      <c r="N17" s="7"/>
      <c r="P17" s="51"/>
      <c r="Q17" s="51"/>
      <c r="R17" s="51"/>
      <c r="S17" s="51"/>
      <c r="T17" s="51"/>
      <c r="U17" s="51"/>
      <c r="V17" s="51"/>
      <c r="W17" s="51"/>
    </row>
    <row r="18" spans="2:23" ht="14.25" customHeight="1" x14ac:dyDescent="0.25">
      <c r="B18" s="56" t="s">
        <v>688</v>
      </c>
      <c r="C18" s="61">
        <v>6</v>
      </c>
      <c r="D18" s="61">
        <v>3</v>
      </c>
      <c r="E18" s="49">
        <v>1534</v>
      </c>
      <c r="F18" s="49" t="str">
        <f>+VLOOKUP(E18,Participants!$A$1:$F$798,2,FALSE)</f>
        <v>Shaun Guyton jr</v>
      </c>
      <c r="G18" s="49" t="str">
        <f>+VLOOKUP(E18,Participants!$A$1:$F$798,4,FALSE)</f>
        <v>SKS</v>
      </c>
      <c r="H18" s="49" t="str">
        <f>+VLOOKUP(E18,Participants!$A$1:$F$798,5,FALSE)</f>
        <v>M</v>
      </c>
      <c r="I18" s="49">
        <f>+VLOOKUP(E18,Participants!$A$1:$F$798,3,FALSE)</f>
        <v>8</v>
      </c>
      <c r="J18" s="49" t="str">
        <f>+VLOOKUP(E18,Participants!$A$1:$G$798,7,FALSE)</f>
        <v>VARSITY BOYS</v>
      </c>
      <c r="K18" s="109">
        <v>53.12</v>
      </c>
      <c r="L18" s="49">
        <v>1</v>
      </c>
      <c r="M18" s="49">
        <v>10</v>
      </c>
      <c r="N18" s="7" t="str">
        <f>+J18</f>
        <v>VARSITY BOYS</v>
      </c>
      <c r="P18" s="51"/>
      <c r="Q18" s="51" t="e">
        <f>+VLOOKUP(P18,Participants!$A$1:$F$651,2,FALSE)</f>
        <v>#N/A</v>
      </c>
      <c r="R18" s="51"/>
      <c r="S18" s="51" t="e">
        <f>+VLOOKUP(R18,Participants!$A$1:$F$651,2,FALSE)</f>
        <v>#N/A</v>
      </c>
      <c r="T18" s="51"/>
      <c r="U18" s="51" t="e">
        <f>+VLOOKUP(T18,Participants!$A$1:$F$651,2,FALSE)</f>
        <v>#N/A</v>
      </c>
      <c r="V18" s="51"/>
      <c r="W18" s="51" t="e">
        <f>+VLOOKUP(V18,Participants!$A$1:$F$651,2,FALSE)</f>
        <v>#N/A</v>
      </c>
    </row>
    <row r="19" spans="2:23" ht="14.25" customHeight="1" x14ac:dyDescent="0.25">
      <c r="B19" s="56" t="s">
        <v>688</v>
      </c>
      <c r="C19" s="61">
        <v>6</v>
      </c>
      <c r="D19" s="61">
        <v>4</v>
      </c>
      <c r="E19" s="49">
        <v>387</v>
      </c>
      <c r="F19" s="49" t="str">
        <f>+VLOOKUP(E19,Participants!$A$1:$F$798,2,FALSE)</f>
        <v>Jack Leyenaar</v>
      </c>
      <c r="G19" s="49" t="str">
        <f>+VLOOKUP(E19,Participants!$A$1:$F$798,4,FALSE)</f>
        <v>AAP</v>
      </c>
      <c r="H19" s="49" t="str">
        <f>+VLOOKUP(E19,Participants!$A$1:$F$798,5,FALSE)</f>
        <v>M</v>
      </c>
      <c r="I19" s="49">
        <f>+VLOOKUP(E19,Participants!$A$1:$F$798,3,FALSE)</f>
        <v>8</v>
      </c>
      <c r="J19" s="49" t="str">
        <f>+VLOOKUP(E19,Participants!$A$1:$G$798,7,FALSE)</f>
        <v>VARSITY BOYS</v>
      </c>
      <c r="K19" s="109">
        <v>56.22</v>
      </c>
      <c r="L19" s="49">
        <v>2</v>
      </c>
      <c r="M19" s="49">
        <v>8</v>
      </c>
      <c r="N19" s="7" t="str">
        <f>+J19</f>
        <v>VARSITY BOYS</v>
      </c>
      <c r="P19" s="51"/>
      <c r="Q19" s="51" t="e">
        <f>+VLOOKUP(P19,Participants!$A$1:$F$651,2,FALSE)</f>
        <v>#N/A</v>
      </c>
      <c r="R19" s="51"/>
      <c r="S19" s="51" t="e">
        <f>+VLOOKUP(R19,Participants!$A$1:$F$651,2,FALSE)</f>
        <v>#N/A</v>
      </c>
      <c r="T19" s="51"/>
      <c r="U19" s="51" t="e">
        <f>+VLOOKUP(T19,Participants!$A$1:$F$651,2,FALSE)</f>
        <v>#N/A</v>
      </c>
      <c r="V19" s="51"/>
      <c r="W19" s="51" t="e">
        <f>+VLOOKUP(V19,Participants!$A$1:$F$651,2,FALSE)</f>
        <v>#N/A</v>
      </c>
    </row>
    <row r="20" spans="2:23" ht="14.25" customHeight="1" x14ac:dyDescent="0.25">
      <c r="B20" s="56" t="s">
        <v>688</v>
      </c>
      <c r="C20" s="61">
        <v>6</v>
      </c>
      <c r="D20" s="61">
        <v>1</v>
      </c>
      <c r="E20" s="49">
        <v>1531</v>
      </c>
      <c r="F20" s="49" t="str">
        <f>+VLOOKUP(E20,Participants!$A$1:$F$798,2,FALSE)</f>
        <v>Thomas Baier</v>
      </c>
      <c r="G20" s="49" t="str">
        <f>+VLOOKUP(E20,Participants!$A$1:$F$798,4,FALSE)</f>
        <v>SKS</v>
      </c>
      <c r="H20" s="49" t="str">
        <f>+VLOOKUP(E20,Participants!$A$1:$F$798,5,FALSE)</f>
        <v>M</v>
      </c>
      <c r="I20" s="49">
        <f>+VLOOKUP(E20,Participants!$A$1:$F$798,3,FALSE)</f>
        <v>8</v>
      </c>
      <c r="J20" s="49" t="str">
        <f>+VLOOKUP(E20,Participants!$A$1:$G$798,7,FALSE)</f>
        <v>VARSITY BOYS</v>
      </c>
      <c r="K20" s="109">
        <v>59.68</v>
      </c>
      <c r="L20" s="49">
        <v>3</v>
      </c>
      <c r="M20" s="49" t="s">
        <v>945</v>
      </c>
      <c r="N20" s="7" t="str">
        <f>+J20</f>
        <v>VARSITY BOYS</v>
      </c>
      <c r="O20" s="7"/>
      <c r="P20" s="51"/>
      <c r="Q20" s="51" t="e">
        <f>+VLOOKUP(P20,Participants!$A$1:$F$651,2,FALSE)</f>
        <v>#N/A</v>
      </c>
      <c r="R20" s="51"/>
      <c r="S20" s="51" t="e">
        <f>+VLOOKUP(R20,Participants!$A$1:$F$651,2,FALSE)</f>
        <v>#N/A</v>
      </c>
      <c r="T20" s="51"/>
      <c r="U20" s="51" t="e">
        <f>+VLOOKUP(T20,Participants!$A$1:$F$651,2,FALSE)</f>
        <v>#N/A</v>
      </c>
      <c r="V20" s="51"/>
      <c r="W20" s="51" t="e">
        <f>+VLOOKUP(V20,Participants!$A$1:$F$651,2,FALSE)</f>
        <v>#N/A</v>
      </c>
    </row>
    <row r="21" spans="2:23" ht="14.25" customHeight="1" x14ac:dyDescent="0.25">
      <c r="B21" s="56" t="s">
        <v>688</v>
      </c>
      <c r="C21" s="61">
        <v>6</v>
      </c>
      <c r="D21" s="61">
        <v>2</v>
      </c>
      <c r="E21" s="49">
        <v>1000</v>
      </c>
      <c r="F21" s="49" t="str">
        <f>+VLOOKUP(E21,Participants!$A$1:$F$798,2,FALSE)</f>
        <v>Aidan Trettel</v>
      </c>
      <c r="G21" s="49" t="str">
        <f>+VLOOKUP(E21,Participants!$A$1:$F$798,4,FALSE)</f>
        <v>HFS</v>
      </c>
      <c r="H21" s="49" t="str">
        <f>+VLOOKUP(E21,Participants!$A$1:$F$798,5,FALSE)</f>
        <v>M</v>
      </c>
      <c r="I21" s="49">
        <f>+VLOOKUP(E21,Participants!$A$1:$F$798,3,FALSE)</f>
        <v>7</v>
      </c>
      <c r="J21" s="49" t="str">
        <f>+VLOOKUP(E21,Participants!$A$1:$G$798,7,FALSE)</f>
        <v>VARSITY BOYS</v>
      </c>
      <c r="K21" s="109" t="s">
        <v>915</v>
      </c>
      <c r="L21" s="49">
        <v>4</v>
      </c>
      <c r="M21" s="49">
        <v>6</v>
      </c>
      <c r="N21" s="7" t="str">
        <f>+J21</f>
        <v>VARSITY BOYS</v>
      </c>
      <c r="P21" s="51"/>
      <c r="Q21" s="51" t="e">
        <f>+VLOOKUP(P21,Participants!$A$1:$F$651,2,FALSE)</f>
        <v>#N/A</v>
      </c>
      <c r="R21" s="51"/>
      <c r="S21" s="51" t="e">
        <f>+VLOOKUP(R21,Participants!$A$1:$F$651,2,FALSE)</f>
        <v>#N/A</v>
      </c>
      <c r="T21" s="51"/>
      <c r="U21" s="51" t="e">
        <f>+VLOOKUP(T21,Participants!$A$1:$F$651,2,FALSE)</f>
        <v>#N/A</v>
      </c>
      <c r="V21" s="51"/>
      <c r="W21" s="51" t="e">
        <f>+VLOOKUP(V21,Participants!$A$1:$F$651,2,FALSE)</f>
        <v>#N/A</v>
      </c>
    </row>
    <row r="22" spans="2:23" ht="14.25" customHeight="1" x14ac:dyDescent="0.25">
      <c r="B22" s="56"/>
      <c r="C22" s="61"/>
      <c r="D22" s="61"/>
      <c r="E22" s="49"/>
      <c r="F22" s="49"/>
      <c r="G22" s="49"/>
      <c r="H22" s="49"/>
      <c r="I22" s="49"/>
      <c r="J22" s="49"/>
      <c r="K22" s="109"/>
      <c r="L22" s="49"/>
      <c r="M22" s="49"/>
      <c r="N22" s="7"/>
      <c r="P22" s="51"/>
      <c r="Q22" s="51"/>
      <c r="R22" s="51"/>
      <c r="S22" s="51"/>
      <c r="T22" s="51"/>
      <c r="U22" s="51"/>
      <c r="V22" s="51"/>
      <c r="W22" s="51"/>
    </row>
    <row r="23" spans="2:23" ht="14.25" customHeight="1" x14ac:dyDescent="0.25">
      <c r="B23" s="56" t="s">
        <v>688</v>
      </c>
      <c r="C23" s="61">
        <v>5</v>
      </c>
      <c r="D23" s="61">
        <v>2</v>
      </c>
      <c r="E23" s="49">
        <v>680</v>
      </c>
      <c r="F23" s="49" t="str">
        <f>+VLOOKUP(E23,Participants!$A$1:$F$798,2,FALSE)</f>
        <v>Cayden Ferguson</v>
      </c>
      <c r="G23" s="49" t="str">
        <f>+VLOOKUP(E23,Participants!$A$1:$F$798,4,FALSE)</f>
        <v>BTA</v>
      </c>
      <c r="H23" s="49" t="str">
        <f>+VLOOKUP(E23,Participants!$A$1:$F$798,5,FALSE)</f>
        <v>F</v>
      </c>
      <c r="I23" s="49">
        <f>+VLOOKUP(E23,Participants!$A$1:$F$798,3,FALSE)</f>
        <v>8</v>
      </c>
      <c r="J23" s="49" t="str">
        <f>+VLOOKUP(E23,Participants!$A$1:$G$798,7,FALSE)</f>
        <v>VARSITY GIRLS</v>
      </c>
      <c r="K23" s="109">
        <v>55.86</v>
      </c>
      <c r="L23" s="49">
        <v>1</v>
      </c>
      <c r="M23" s="49">
        <v>10</v>
      </c>
      <c r="N23" s="7" t="str">
        <f t="shared" ref="N23:N30" si="1">+J23</f>
        <v>VARSITY GIRLS</v>
      </c>
      <c r="O23" s="7"/>
      <c r="P23" s="51"/>
      <c r="Q23" s="51" t="e">
        <f>+VLOOKUP(P23,Participants!$A$1:$F$651,2,FALSE)</f>
        <v>#N/A</v>
      </c>
      <c r="R23" s="51"/>
      <c r="S23" s="51" t="e">
        <f>+VLOOKUP(R23,Participants!$A$1:$F$651,2,FALSE)</f>
        <v>#N/A</v>
      </c>
      <c r="T23" s="51"/>
      <c r="U23" s="51" t="e">
        <f>+VLOOKUP(T23,Participants!$A$1:$F$651,2,FALSE)</f>
        <v>#N/A</v>
      </c>
      <c r="V23" s="51"/>
      <c r="W23" s="51" t="e">
        <f>+VLOOKUP(V23,Participants!$A$1:$F$651,2,FALSE)</f>
        <v>#N/A</v>
      </c>
    </row>
    <row r="24" spans="2:23" ht="14.25" customHeight="1" x14ac:dyDescent="0.25">
      <c r="B24" s="105" t="s">
        <v>688</v>
      </c>
      <c r="C24" s="61">
        <v>5</v>
      </c>
      <c r="D24" s="61">
        <v>3</v>
      </c>
      <c r="E24" s="49">
        <v>400</v>
      </c>
      <c r="F24" s="49" t="str">
        <f>+VLOOKUP(E24,Participants!$A$1:$F$798,2,FALSE)</f>
        <v>Teresa Ravotti</v>
      </c>
      <c r="G24" s="49" t="str">
        <f>+VLOOKUP(E24,Participants!$A$1:$F$798,4,FALSE)</f>
        <v>AAP</v>
      </c>
      <c r="H24" s="49" t="str">
        <f>+VLOOKUP(E24,Participants!$A$1:$F$798,5,FALSE)</f>
        <v>F</v>
      </c>
      <c r="I24" s="49">
        <f>+VLOOKUP(E24,Participants!$A$1:$F$798,3,FALSE)</f>
        <v>8</v>
      </c>
      <c r="J24" s="49" t="str">
        <f>+VLOOKUP(E24,Participants!$A$1:$G$798,7,FALSE)</f>
        <v>VARSITY GIRLS</v>
      </c>
      <c r="K24" s="106">
        <v>59.8</v>
      </c>
      <c r="L24" s="49">
        <v>2</v>
      </c>
      <c r="M24" s="49">
        <v>8</v>
      </c>
      <c r="N24" s="107" t="str">
        <f t="shared" si="1"/>
        <v>VARSITY GIRLS</v>
      </c>
      <c r="O24" s="107"/>
      <c r="P24" s="51"/>
      <c r="Q24" s="51" t="e">
        <f>+VLOOKUP(P24,Participants!$A$1:$F$651,2,FALSE)</f>
        <v>#N/A</v>
      </c>
      <c r="R24" s="51"/>
      <c r="S24" s="51" t="e">
        <f>+VLOOKUP(R24,Participants!$A$1:$F$651,2,FALSE)</f>
        <v>#N/A</v>
      </c>
      <c r="T24" s="51"/>
      <c r="U24" s="51" t="e">
        <f>+VLOOKUP(T24,Participants!$A$1:$F$651,2,FALSE)</f>
        <v>#N/A</v>
      </c>
      <c r="V24" s="51"/>
      <c r="W24" s="51" t="e">
        <f>+VLOOKUP(V24,Participants!$A$1:$F$651,2,FALSE)</f>
        <v>#N/A</v>
      </c>
    </row>
    <row r="25" spans="2:23" ht="14.25" customHeight="1" x14ac:dyDescent="0.25">
      <c r="B25" s="108" t="s">
        <v>688</v>
      </c>
      <c r="C25" s="61">
        <v>4</v>
      </c>
      <c r="D25" s="61">
        <v>1</v>
      </c>
      <c r="E25" s="49">
        <v>1556</v>
      </c>
      <c r="F25" s="49" t="str">
        <f>+VLOOKUP(E25,Participants!$A$1:$F$798,2,FALSE)</f>
        <v>Stella Suisham</v>
      </c>
      <c r="G25" s="49" t="str">
        <f>+VLOOKUP(E25,Participants!$A$1:$F$798,4,FALSE)</f>
        <v>SKS</v>
      </c>
      <c r="H25" s="49" t="str">
        <f>+VLOOKUP(E25,Participants!$A$1:$F$798,5,FALSE)</f>
        <v>F</v>
      </c>
      <c r="I25" s="49">
        <f>+VLOOKUP(E25,Participants!$A$1:$F$798,3,FALSE)</f>
        <v>7</v>
      </c>
      <c r="J25" s="49" t="str">
        <f>+VLOOKUP(E25,Participants!$A$1:$G$798,7,FALSE)</f>
        <v>VARSITY GIRLS</v>
      </c>
      <c r="K25" s="109" t="s">
        <v>939</v>
      </c>
      <c r="L25" s="49">
        <v>3</v>
      </c>
      <c r="M25" s="49">
        <v>6</v>
      </c>
      <c r="N25" s="110" t="str">
        <f t="shared" si="1"/>
        <v>VARSITY GIRLS</v>
      </c>
      <c r="O25" s="110"/>
      <c r="P25" s="51"/>
      <c r="Q25" s="51" t="e">
        <f>+VLOOKUP(P25,Participants!$A$1:$F$651,2,FALSE)</f>
        <v>#N/A</v>
      </c>
      <c r="R25" s="51"/>
      <c r="S25" s="51" t="e">
        <f>+VLOOKUP(R25,Participants!$A$1:$F$651,2,FALSE)</f>
        <v>#N/A</v>
      </c>
      <c r="T25" s="51"/>
      <c r="U25" s="51" t="e">
        <f>+VLOOKUP(T25,Participants!$A$1:$F$651,2,FALSE)</f>
        <v>#N/A</v>
      </c>
      <c r="V25" s="51"/>
      <c r="W25" s="51" t="e">
        <f>+VLOOKUP(V25,Participants!$A$1:$F$651,2,FALSE)</f>
        <v>#N/A</v>
      </c>
    </row>
    <row r="26" spans="2:23" ht="14.25" customHeight="1" x14ac:dyDescent="0.25">
      <c r="B26" s="105" t="s">
        <v>688</v>
      </c>
      <c r="C26" s="61">
        <v>4</v>
      </c>
      <c r="D26" s="61">
        <v>4</v>
      </c>
      <c r="E26" s="49">
        <v>807</v>
      </c>
      <c r="F26" s="49" t="str">
        <f>+VLOOKUP(E26,Participants!$A$1:$F$798,2,FALSE)</f>
        <v>Katie Kessler</v>
      </c>
      <c r="G26" s="49" t="str">
        <f>+VLOOKUP(E26,Participants!$A$1:$F$798,4,FALSE)</f>
        <v>DMA</v>
      </c>
      <c r="H26" s="49" t="str">
        <f>+VLOOKUP(E26,Participants!$A$1:$F$798,5,FALSE)</f>
        <v>F</v>
      </c>
      <c r="I26" s="49">
        <f>+VLOOKUP(E26,Participants!$A$1:$F$798,3,FALSE)</f>
        <v>7</v>
      </c>
      <c r="J26" s="49" t="str">
        <f>+VLOOKUP(E26,Participants!$A$1:$G$798,7,FALSE)</f>
        <v>VARSITY GIRLS</v>
      </c>
      <c r="K26" s="106" t="s">
        <v>942</v>
      </c>
      <c r="L26" s="49">
        <v>4</v>
      </c>
      <c r="M26" s="49">
        <v>5</v>
      </c>
      <c r="N26" s="107" t="str">
        <f t="shared" si="1"/>
        <v>VARSITY GIRLS</v>
      </c>
      <c r="O26" s="111"/>
      <c r="P26" s="51"/>
      <c r="Q26" s="51" t="e">
        <f>+VLOOKUP(P26,Participants!$A$1:$F$651,2,FALSE)</f>
        <v>#N/A</v>
      </c>
      <c r="R26" s="51"/>
      <c r="S26" s="51" t="e">
        <f>+VLOOKUP(R26,Participants!$A$1:$F$651,2,FALSE)</f>
        <v>#N/A</v>
      </c>
      <c r="T26" s="51"/>
      <c r="U26" s="51" t="e">
        <f>+VLOOKUP(T26,Participants!$A$1:$F$651,2,FALSE)</f>
        <v>#N/A</v>
      </c>
      <c r="V26" s="51"/>
      <c r="W26" s="51" t="e">
        <f>+VLOOKUP(V26,Participants!$A$1:$F$651,2,FALSE)</f>
        <v>#N/A</v>
      </c>
    </row>
    <row r="27" spans="2:23" ht="14.25" customHeight="1" x14ac:dyDescent="0.25">
      <c r="B27" s="105" t="s">
        <v>688</v>
      </c>
      <c r="C27" s="61">
        <v>5</v>
      </c>
      <c r="D27" s="61">
        <v>1</v>
      </c>
      <c r="E27" s="49">
        <v>1564</v>
      </c>
      <c r="F27" s="49" t="str">
        <f>+VLOOKUP(E27,Participants!$A$1:$F$798,2,FALSE)</f>
        <v>Olivia Kaminski</v>
      </c>
      <c r="G27" s="49" t="str">
        <f>+VLOOKUP(E27,Participants!$A$1:$F$798,4,FALSE)</f>
        <v>SKS</v>
      </c>
      <c r="H27" s="49" t="str">
        <f>+VLOOKUP(E27,Participants!$A$1:$F$798,5,FALSE)</f>
        <v>F</v>
      </c>
      <c r="I27" s="49">
        <f>+VLOOKUP(E27,Participants!$A$1:$F$798,3,FALSE)</f>
        <v>8</v>
      </c>
      <c r="J27" s="49" t="str">
        <f>+VLOOKUP(E27,Participants!$A$1:$G$798,7,FALSE)</f>
        <v>VARSITY GIRLS</v>
      </c>
      <c r="K27" s="106" t="s">
        <v>943</v>
      </c>
      <c r="L27" s="49">
        <v>5</v>
      </c>
      <c r="M27" s="49" t="s">
        <v>945</v>
      </c>
      <c r="N27" s="107" t="str">
        <f t="shared" si="1"/>
        <v>VARSITY GIRLS</v>
      </c>
      <c r="O27" s="107"/>
      <c r="P27" s="51"/>
      <c r="Q27" s="51" t="e">
        <f>+VLOOKUP(P27,Participants!$A$1:$F$651,2,FALSE)</f>
        <v>#N/A</v>
      </c>
      <c r="R27" s="51"/>
      <c r="S27" s="51" t="e">
        <f>+VLOOKUP(R27,Participants!$A$1:$F$651,2,FALSE)</f>
        <v>#N/A</v>
      </c>
      <c r="T27" s="51"/>
      <c r="U27" s="51" t="e">
        <f>+VLOOKUP(T27,Participants!$A$1:$F$651,2,FALSE)</f>
        <v>#N/A</v>
      </c>
      <c r="V27" s="51"/>
      <c r="W27" s="51" t="e">
        <f>+VLOOKUP(V27,Participants!$A$1:$F$651,2,FALSE)</f>
        <v>#N/A</v>
      </c>
    </row>
    <row r="28" spans="2:23" ht="14.25" customHeight="1" x14ac:dyDescent="0.25">
      <c r="B28" s="105" t="s">
        <v>688</v>
      </c>
      <c r="C28" s="61">
        <v>4</v>
      </c>
      <c r="D28" s="61">
        <v>2</v>
      </c>
      <c r="E28" s="49">
        <v>767</v>
      </c>
      <c r="F28" s="49" t="str">
        <f>+VLOOKUP(E28,Participants!$A$1:$F$798,2,FALSE)</f>
        <v>Emma Tavella</v>
      </c>
      <c r="G28" s="49" t="str">
        <f>+VLOOKUP(E28,Participants!$A$1:$F$798,4,FALSE)</f>
        <v>CDP</v>
      </c>
      <c r="H28" s="49" t="str">
        <f>+VLOOKUP(E28,Participants!$A$1:$F$798,5,FALSE)</f>
        <v>F</v>
      </c>
      <c r="I28" s="49">
        <f>+VLOOKUP(E28,Participants!$A$1:$F$798,3,FALSE)</f>
        <v>7</v>
      </c>
      <c r="J28" s="49" t="str">
        <f>+VLOOKUP(E28,Participants!$A$1:$G$798,7,FALSE)</f>
        <v>VARSITY GIRLS</v>
      </c>
      <c r="K28" s="106" t="s">
        <v>940</v>
      </c>
      <c r="L28" s="49">
        <v>6</v>
      </c>
      <c r="M28" s="49">
        <v>4</v>
      </c>
      <c r="N28" s="107" t="str">
        <f t="shared" si="1"/>
        <v>VARSITY GIRLS</v>
      </c>
      <c r="O28" s="111"/>
      <c r="P28" s="51"/>
      <c r="Q28" s="51" t="e">
        <f>+VLOOKUP(P28,Participants!$A$1:$F$651,2,FALSE)</f>
        <v>#N/A</v>
      </c>
      <c r="R28" s="51"/>
      <c r="S28" s="51" t="e">
        <f>+VLOOKUP(R28,Participants!$A$1:$F$651,2,FALSE)</f>
        <v>#N/A</v>
      </c>
      <c r="T28" s="51"/>
      <c r="U28" s="51" t="e">
        <f>+VLOOKUP(T28,Participants!$A$1:$F$651,2,FALSE)</f>
        <v>#N/A</v>
      </c>
      <c r="V28" s="51"/>
      <c r="W28" s="51" t="e">
        <f>+VLOOKUP(V28,Participants!$A$1:$F$651,2,FALSE)</f>
        <v>#N/A</v>
      </c>
    </row>
    <row r="29" spans="2:23" ht="14.25" customHeight="1" x14ac:dyDescent="0.25">
      <c r="B29" s="105" t="s">
        <v>688</v>
      </c>
      <c r="C29" s="61">
        <v>5</v>
      </c>
      <c r="D29" s="61">
        <v>4</v>
      </c>
      <c r="E29" s="49">
        <v>1563</v>
      </c>
      <c r="F29" s="49" t="str">
        <f>+VLOOKUP(E29,Participants!$A$1:$F$798,2,FALSE)</f>
        <v>Alaina Howes</v>
      </c>
      <c r="G29" s="49" t="str">
        <f>+VLOOKUP(E29,Participants!$A$1:$F$798,4,FALSE)</f>
        <v>SKS</v>
      </c>
      <c r="H29" s="49" t="str">
        <f>+VLOOKUP(E29,Participants!$A$1:$F$798,5,FALSE)</f>
        <v>F</v>
      </c>
      <c r="I29" s="49">
        <f>+VLOOKUP(E29,Participants!$A$1:$F$798,3,FALSE)</f>
        <v>8</v>
      </c>
      <c r="J29" s="49" t="str">
        <f>+VLOOKUP(E29,Participants!$A$1:$G$798,7,FALSE)</f>
        <v>VARSITY GIRLS</v>
      </c>
      <c r="K29" s="106" t="s">
        <v>944</v>
      </c>
      <c r="L29" s="49">
        <v>7</v>
      </c>
      <c r="M29" s="49" t="s">
        <v>945</v>
      </c>
      <c r="N29" s="107" t="str">
        <f t="shared" si="1"/>
        <v>VARSITY GIRLS</v>
      </c>
      <c r="O29" s="107"/>
      <c r="P29" s="51"/>
      <c r="Q29" s="51" t="e">
        <f>+VLOOKUP(P29,Participants!$A$1:$F$651,2,FALSE)</f>
        <v>#N/A</v>
      </c>
      <c r="R29" s="51"/>
      <c r="S29" s="51" t="e">
        <f>+VLOOKUP(R29,Participants!$A$1:$F$651,2,FALSE)</f>
        <v>#N/A</v>
      </c>
      <c r="T29" s="51"/>
      <c r="U29" s="51" t="e">
        <f>+VLOOKUP(T29,Participants!$A$1:$F$651,2,FALSE)</f>
        <v>#N/A</v>
      </c>
      <c r="V29" s="51"/>
      <c r="W29" s="51" t="e">
        <f>+VLOOKUP(V29,Participants!$A$1:$F$651,2,FALSE)</f>
        <v>#N/A</v>
      </c>
    </row>
    <row r="30" spans="2:23" ht="14.25" customHeight="1" x14ac:dyDescent="0.25">
      <c r="B30" s="105" t="s">
        <v>688</v>
      </c>
      <c r="C30" s="61">
        <v>4</v>
      </c>
      <c r="D30" s="61">
        <v>3</v>
      </c>
      <c r="E30" s="49">
        <v>1691</v>
      </c>
      <c r="F30" s="49" t="str">
        <f>+VLOOKUP(E30,Participants!$A$1:$F$798,2,FALSE)</f>
        <v>Olivia Clauss</v>
      </c>
      <c r="G30" s="49" t="str">
        <f>+VLOOKUP(E30,Participants!$A$1:$F$798,4,FALSE)</f>
        <v>STG</v>
      </c>
      <c r="H30" s="49" t="str">
        <f>+VLOOKUP(E30,Participants!$A$1:$F$798,5,FALSE)</f>
        <v>F</v>
      </c>
      <c r="I30" s="49">
        <f>+VLOOKUP(E30,Participants!$A$1:$F$798,3,FALSE)</f>
        <v>8</v>
      </c>
      <c r="J30" s="49" t="str">
        <f>+VLOOKUP(E30,Participants!$A$1:$G$798,7,FALSE)</f>
        <v>VARSITY GIRLS</v>
      </c>
      <c r="K30" s="106" t="s">
        <v>941</v>
      </c>
      <c r="L30" s="49">
        <v>8</v>
      </c>
      <c r="M30" s="49">
        <v>3</v>
      </c>
      <c r="N30" s="107" t="str">
        <f t="shared" si="1"/>
        <v>VARSITY GIRLS</v>
      </c>
      <c r="O30" s="111"/>
      <c r="P30" s="51"/>
      <c r="Q30" s="51" t="e">
        <f>+VLOOKUP(P30,Participants!$A$1:$F$651,2,FALSE)</f>
        <v>#N/A</v>
      </c>
      <c r="R30" s="51"/>
      <c r="S30" s="51" t="e">
        <f>+VLOOKUP(R30,Participants!$A$1:$F$651,2,FALSE)</f>
        <v>#N/A</v>
      </c>
      <c r="T30" s="51"/>
      <c r="U30" s="51" t="e">
        <f>+VLOOKUP(T30,Participants!$A$1:$F$651,2,FALSE)</f>
        <v>#N/A</v>
      </c>
      <c r="V30" s="51"/>
      <c r="W30" s="51" t="e">
        <f>+VLOOKUP(V30,Participants!$A$1:$F$651,2,FALSE)</f>
        <v>#N/A</v>
      </c>
    </row>
    <row r="31" spans="2:23" ht="14.25" customHeight="1" x14ac:dyDescent="0.25">
      <c r="B31" s="105"/>
      <c r="C31" s="61"/>
      <c r="D31" s="61"/>
      <c r="E31" s="49"/>
      <c r="F31" s="49"/>
      <c r="G31" s="49"/>
      <c r="H31" s="49"/>
      <c r="I31" s="49"/>
      <c r="J31" s="49"/>
      <c r="K31" s="106"/>
      <c r="L31" s="49"/>
      <c r="M31" s="49"/>
      <c r="N31" s="107"/>
      <c r="O31" s="107"/>
      <c r="P31" s="51"/>
      <c r="Q31" s="51"/>
      <c r="R31" s="51"/>
      <c r="S31" s="51"/>
      <c r="T31" s="51"/>
      <c r="U31" s="51"/>
      <c r="V31" s="51"/>
      <c r="W31" s="51"/>
    </row>
    <row r="32" spans="2:23" ht="14.25" customHeight="1" x14ac:dyDescent="0.25">
      <c r="B32" s="56"/>
      <c r="D32" s="29"/>
      <c r="K32" s="35"/>
      <c r="P32" s="52"/>
      <c r="Q32" s="52"/>
      <c r="R32" s="52"/>
      <c r="S32" s="52"/>
      <c r="T32" s="52"/>
      <c r="U32" s="52"/>
      <c r="V32" s="52"/>
      <c r="W32" s="52"/>
    </row>
    <row r="33" spans="1:26" ht="14.25" customHeight="1" x14ac:dyDescent="0.25">
      <c r="B33" s="56"/>
      <c r="D33" s="29"/>
      <c r="K33" s="35"/>
      <c r="P33" s="52"/>
      <c r="Q33" s="52"/>
      <c r="R33" s="52"/>
      <c r="S33" s="52"/>
      <c r="T33" s="52"/>
      <c r="U33" s="52"/>
      <c r="V33" s="52"/>
      <c r="W33" s="52"/>
    </row>
    <row r="34" spans="1:26" ht="14.25" customHeight="1" x14ac:dyDescent="0.25">
      <c r="B34" s="56"/>
      <c r="D34" s="29"/>
      <c r="K34" s="35"/>
      <c r="P34" s="52"/>
      <c r="Q34" s="52"/>
      <c r="R34" s="52"/>
      <c r="S34" s="52"/>
      <c r="T34" s="52"/>
      <c r="U34" s="52"/>
      <c r="V34" s="52"/>
      <c r="W34" s="52"/>
    </row>
    <row r="35" spans="1:26" ht="14.25" customHeight="1" x14ac:dyDescent="0.25">
      <c r="D35" s="29"/>
      <c r="K35" s="35"/>
      <c r="P35" s="52"/>
      <c r="Q35" s="52"/>
      <c r="R35" s="52"/>
      <c r="S35" s="52"/>
      <c r="T35" s="52"/>
      <c r="U35" s="52"/>
      <c r="V35" s="52"/>
      <c r="W35" s="52"/>
    </row>
    <row r="36" spans="1:26" ht="14.25" customHeight="1" x14ac:dyDescent="0.25">
      <c r="D36" s="29"/>
      <c r="K36" s="35"/>
      <c r="P36" s="52"/>
      <c r="Q36" s="52"/>
      <c r="R36" s="52"/>
      <c r="S36" s="52"/>
      <c r="T36" s="52"/>
      <c r="U36" s="52"/>
      <c r="V36" s="52"/>
      <c r="W36" s="52"/>
    </row>
    <row r="37" spans="1:26" ht="14.25" customHeight="1" x14ac:dyDescent="0.25">
      <c r="B37" s="38" t="s">
        <v>61</v>
      </c>
      <c r="C37" s="38" t="s">
        <v>23</v>
      </c>
      <c r="D37" s="38" t="s">
        <v>14</v>
      </c>
      <c r="E37" s="38" t="s">
        <v>21</v>
      </c>
      <c r="F37" s="38" t="s">
        <v>16</v>
      </c>
      <c r="G37" s="38" t="s">
        <v>30</v>
      </c>
      <c r="H37" s="38" t="s">
        <v>25</v>
      </c>
      <c r="I37" s="38" t="s">
        <v>257</v>
      </c>
      <c r="J37" s="38" t="s">
        <v>229</v>
      </c>
      <c r="K37" s="38" t="s">
        <v>36</v>
      </c>
      <c r="L37" s="38" t="s">
        <v>41</v>
      </c>
      <c r="M37" s="38" t="s">
        <v>63</v>
      </c>
      <c r="N37" s="38" t="s">
        <v>47</v>
      </c>
      <c r="O37" s="38" t="s">
        <v>55</v>
      </c>
      <c r="P37" s="38" t="s">
        <v>72</v>
      </c>
      <c r="Q37" s="38" t="s">
        <v>66</v>
      </c>
      <c r="R37" s="38" t="s">
        <v>347</v>
      </c>
      <c r="S37" s="38" t="s">
        <v>75</v>
      </c>
      <c r="T37" s="38" t="s">
        <v>78</v>
      </c>
      <c r="U37" s="38" t="s">
        <v>445</v>
      </c>
      <c r="V37" s="38" t="s">
        <v>653</v>
      </c>
      <c r="W37" s="38" t="s">
        <v>654</v>
      </c>
      <c r="X37" s="38" t="s">
        <v>588</v>
      </c>
      <c r="Y37" s="38" t="s">
        <v>50</v>
      </c>
      <c r="Z37" s="39" t="s">
        <v>655</v>
      </c>
    </row>
    <row r="38" spans="1:26" ht="14.25" customHeight="1" x14ac:dyDescent="0.25">
      <c r="A38" s="7" t="s">
        <v>57</v>
      </c>
      <c r="B38" s="7">
        <f t="shared" ref="B38:K41" si="2">+SUMIFS($M$2:$M$31,$J$2:$J$31,$A38,$G$2:$G$31,B$37)</f>
        <v>8</v>
      </c>
      <c r="C38" s="7">
        <f t="shared" si="2"/>
        <v>0</v>
      </c>
      <c r="D38" s="7">
        <f t="shared" si="2"/>
        <v>0</v>
      </c>
      <c r="E38" s="29">
        <f t="shared" si="2"/>
        <v>0</v>
      </c>
      <c r="F38" s="29">
        <f t="shared" si="2"/>
        <v>0</v>
      </c>
      <c r="G38" s="29">
        <f t="shared" si="2"/>
        <v>5</v>
      </c>
      <c r="H38" s="29">
        <f t="shared" si="2"/>
        <v>0</v>
      </c>
      <c r="I38" s="29">
        <f t="shared" si="2"/>
        <v>4</v>
      </c>
      <c r="J38" s="29">
        <f t="shared" si="2"/>
        <v>3</v>
      </c>
      <c r="K38" s="7">
        <f t="shared" si="2"/>
        <v>2</v>
      </c>
      <c r="L38" s="29">
        <f t="shared" ref="L38:Y41" si="3">+SUMIFS($M$2:$M$31,$J$2:$J$31,$A38,$G$2:$G$31,L$37)</f>
        <v>0</v>
      </c>
      <c r="M38" s="29">
        <f t="shared" si="3"/>
        <v>0</v>
      </c>
      <c r="N38" s="7">
        <f t="shared" si="3"/>
        <v>0</v>
      </c>
      <c r="O38" s="7">
        <f t="shared" si="3"/>
        <v>0</v>
      </c>
      <c r="P38" s="7">
        <f t="shared" si="3"/>
        <v>10</v>
      </c>
      <c r="Q38" s="7">
        <f t="shared" si="3"/>
        <v>0</v>
      </c>
      <c r="R38" s="7">
        <f t="shared" si="3"/>
        <v>0</v>
      </c>
      <c r="S38" s="7">
        <f t="shared" si="3"/>
        <v>0</v>
      </c>
      <c r="T38" s="7">
        <f t="shared" si="3"/>
        <v>0</v>
      </c>
      <c r="U38" s="7">
        <f t="shared" si="3"/>
        <v>6</v>
      </c>
      <c r="V38" s="7">
        <f t="shared" si="3"/>
        <v>0</v>
      </c>
      <c r="W38" s="7">
        <f t="shared" si="3"/>
        <v>0</v>
      </c>
      <c r="X38" s="7">
        <f t="shared" si="3"/>
        <v>0</v>
      </c>
      <c r="Y38" s="7">
        <f t="shared" si="3"/>
        <v>0</v>
      </c>
      <c r="Z38" s="7">
        <f>SUM(B38:Y38)</f>
        <v>38</v>
      </c>
    </row>
    <row r="39" spans="1:26" ht="14.25" customHeight="1" x14ac:dyDescent="0.25">
      <c r="A39" s="7" t="s">
        <v>53</v>
      </c>
      <c r="B39" s="7">
        <f t="shared" si="2"/>
        <v>0</v>
      </c>
      <c r="C39" s="7">
        <f t="shared" si="2"/>
        <v>0</v>
      </c>
      <c r="D39" s="7">
        <f t="shared" si="2"/>
        <v>0</v>
      </c>
      <c r="E39" s="29">
        <f t="shared" si="2"/>
        <v>0</v>
      </c>
      <c r="F39" s="29">
        <f t="shared" si="2"/>
        <v>0</v>
      </c>
      <c r="G39" s="29">
        <f t="shared" si="2"/>
        <v>0</v>
      </c>
      <c r="H39" s="29">
        <f t="shared" si="2"/>
        <v>0</v>
      </c>
      <c r="I39" s="29">
        <f t="shared" si="2"/>
        <v>6</v>
      </c>
      <c r="J39" s="29">
        <f t="shared" si="2"/>
        <v>8</v>
      </c>
      <c r="K39" s="7">
        <f t="shared" si="2"/>
        <v>0</v>
      </c>
      <c r="L39" s="29">
        <f t="shared" si="3"/>
        <v>0</v>
      </c>
      <c r="M39" s="29">
        <f t="shared" si="3"/>
        <v>0</v>
      </c>
      <c r="N39" s="7">
        <f t="shared" si="3"/>
        <v>0</v>
      </c>
      <c r="O39" s="7">
        <f t="shared" si="3"/>
        <v>0</v>
      </c>
      <c r="P39" s="7">
        <f t="shared" si="3"/>
        <v>0</v>
      </c>
      <c r="Q39" s="7">
        <f t="shared" si="3"/>
        <v>0</v>
      </c>
      <c r="R39" s="7">
        <f t="shared" si="3"/>
        <v>0</v>
      </c>
      <c r="S39" s="7">
        <f t="shared" si="3"/>
        <v>0</v>
      </c>
      <c r="T39" s="7">
        <f t="shared" si="3"/>
        <v>0</v>
      </c>
      <c r="U39" s="7">
        <f t="shared" si="3"/>
        <v>10</v>
      </c>
      <c r="V39" s="7">
        <f t="shared" si="3"/>
        <v>0</v>
      </c>
      <c r="W39" s="7">
        <f t="shared" si="3"/>
        <v>0</v>
      </c>
      <c r="X39" s="7">
        <f t="shared" si="3"/>
        <v>0</v>
      </c>
      <c r="Y39" s="7">
        <f t="shared" si="3"/>
        <v>0</v>
      </c>
      <c r="Z39" s="7">
        <f t="shared" ref="Z39:Z41" si="4">SUM(B39:Y39)</f>
        <v>24</v>
      </c>
    </row>
    <row r="40" spans="1:26" ht="14.25" customHeight="1" x14ac:dyDescent="0.25">
      <c r="A40" s="7" t="s">
        <v>149</v>
      </c>
      <c r="B40" s="7">
        <f t="shared" si="2"/>
        <v>8</v>
      </c>
      <c r="C40" s="7">
        <f t="shared" si="2"/>
        <v>0</v>
      </c>
      <c r="D40" s="7">
        <f t="shared" si="2"/>
        <v>0</v>
      </c>
      <c r="E40" s="29">
        <f t="shared" si="2"/>
        <v>0</v>
      </c>
      <c r="F40" s="29">
        <f t="shared" si="2"/>
        <v>0</v>
      </c>
      <c r="G40" s="29">
        <f t="shared" si="2"/>
        <v>10</v>
      </c>
      <c r="H40" s="29">
        <f t="shared" si="2"/>
        <v>0</v>
      </c>
      <c r="I40" s="29">
        <f t="shared" si="2"/>
        <v>4</v>
      </c>
      <c r="J40" s="29">
        <f t="shared" si="2"/>
        <v>0</v>
      </c>
      <c r="K40" s="7">
        <f t="shared" si="2"/>
        <v>5</v>
      </c>
      <c r="L40" s="29">
        <f t="shared" si="3"/>
        <v>0</v>
      </c>
      <c r="M40" s="29">
        <f t="shared" si="3"/>
        <v>0</v>
      </c>
      <c r="N40" s="7">
        <f t="shared" si="3"/>
        <v>0</v>
      </c>
      <c r="O40" s="7">
        <f t="shared" si="3"/>
        <v>0</v>
      </c>
      <c r="P40" s="7">
        <f t="shared" si="3"/>
        <v>0</v>
      </c>
      <c r="Q40" s="7">
        <f t="shared" si="3"/>
        <v>0</v>
      </c>
      <c r="R40" s="7">
        <f t="shared" si="3"/>
        <v>0</v>
      </c>
      <c r="S40" s="7">
        <f t="shared" si="3"/>
        <v>0</v>
      </c>
      <c r="T40" s="7">
        <f t="shared" si="3"/>
        <v>0</v>
      </c>
      <c r="U40" s="7">
        <f t="shared" si="3"/>
        <v>6</v>
      </c>
      <c r="V40" s="7">
        <f t="shared" si="3"/>
        <v>0</v>
      </c>
      <c r="W40" s="7">
        <f t="shared" si="3"/>
        <v>0</v>
      </c>
      <c r="X40" s="7">
        <f t="shared" si="3"/>
        <v>3</v>
      </c>
      <c r="Y40" s="7">
        <f t="shared" si="3"/>
        <v>0</v>
      </c>
      <c r="Z40" s="7">
        <f t="shared" si="4"/>
        <v>36</v>
      </c>
    </row>
    <row r="41" spans="1:26" ht="14.25" customHeight="1" x14ac:dyDescent="0.25">
      <c r="A41" s="7" t="s">
        <v>138</v>
      </c>
      <c r="B41" s="7">
        <f t="shared" si="2"/>
        <v>8</v>
      </c>
      <c r="C41" s="7">
        <f t="shared" si="2"/>
        <v>0</v>
      </c>
      <c r="D41" s="7">
        <f t="shared" si="2"/>
        <v>0</v>
      </c>
      <c r="E41" s="29">
        <f t="shared" si="2"/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7">
        <f t="shared" si="2"/>
        <v>0</v>
      </c>
      <c r="L41" s="29">
        <f t="shared" si="3"/>
        <v>0</v>
      </c>
      <c r="M41" s="29">
        <f t="shared" si="3"/>
        <v>0</v>
      </c>
      <c r="N41" s="7">
        <f t="shared" si="3"/>
        <v>6</v>
      </c>
      <c r="O41" s="7">
        <f t="shared" si="3"/>
        <v>0</v>
      </c>
      <c r="P41" s="7">
        <f t="shared" si="3"/>
        <v>0</v>
      </c>
      <c r="Q41" s="7">
        <f t="shared" si="3"/>
        <v>0</v>
      </c>
      <c r="R41" s="7">
        <f t="shared" si="3"/>
        <v>0</v>
      </c>
      <c r="S41" s="7">
        <f t="shared" si="3"/>
        <v>0</v>
      </c>
      <c r="T41" s="7">
        <f t="shared" si="3"/>
        <v>0</v>
      </c>
      <c r="U41" s="7">
        <f t="shared" si="3"/>
        <v>10</v>
      </c>
      <c r="V41" s="7">
        <f t="shared" si="3"/>
        <v>0</v>
      </c>
      <c r="W41" s="7">
        <f t="shared" si="3"/>
        <v>0</v>
      </c>
      <c r="X41" s="7">
        <f t="shared" si="3"/>
        <v>0</v>
      </c>
      <c r="Y41" s="7">
        <f t="shared" si="3"/>
        <v>0</v>
      </c>
      <c r="Z41" s="7">
        <f t="shared" si="4"/>
        <v>24</v>
      </c>
    </row>
    <row r="42" spans="1:26" ht="15.75" customHeight="1" x14ac:dyDescent="0.25"/>
    <row r="43" spans="1:26" ht="15.75" customHeight="1" x14ac:dyDescent="0.25"/>
    <row r="44" spans="1:26" ht="15.75" customHeight="1" x14ac:dyDescent="0.25"/>
    <row r="45" spans="1:26" ht="15.75" customHeight="1" x14ac:dyDescent="0.25"/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</sheetData>
  <sortState xmlns:xlrd2="http://schemas.microsoft.com/office/spreadsheetml/2017/richdata2" ref="B3:W31">
    <sortCondition ref="J3:J31"/>
    <sortCondition ref="K3:K31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Z838"/>
  <sheetViews>
    <sheetView workbookViewId="0">
      <pane ySplit="1" topLeftCell="A2" activePane="bottomLeft" state="frozen"/>
      <selection pane="bottomLeft" activeCell="Z76" sqref="Z76:Z79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97" customWidth="1"/>
    <col min="6" max="6" width="26.7109375" customWidth="1"/>
    <col min="7" max="9" width="10.28515625" customWidth="1"/>
    <col min="10" max="10" width="13.7109375" customWidth="1"/>
    <col min="11" max="12" width="10.28515625" style="97" customWidth="1"/>
    <col min="13" max="26" width="8.42578125" customWidth="1"/>
  </cols>
  <sheetData>
    <row r="1" spans="1:12" ht="14.25" customHeight="1" x14ac:dyDescent="0.35">
      <c r="A1" s="62" t="s">
        <v>689</v>
      </c>
      <c r="B1" s="62" t="s">
        <v>646</v>
      </c>
      <c r="C1" s="62" t="s">
        <v>647</v>
      </c>
      <c r="D1" s="62" t="s">
        <v>648</v>
      </c>
      <c r="E1" s="100" t="s">
        <v>649</v>
      </c>
      <c r="F1" s="62" t="s">
        <v>1</v>
      </c>
      <c r="G1" s="62" t="s">
        <v>3</v>
      </c>
      <c r="H1" s="62" t="s">
        <v>650</v>
      </c>
      <c r="I1" s="62" t="s">
        <v>2</v>
      </c>
      <c r="J1" s="62" t="s">
        <v>5</v>
      </c>
      <c r="K1" s="100" t="s">
        <v>651</v>
      </c>
      <c r="L1" s="100" t="s">
        <v>652</v>
      </c>
    </row>
    <row r="2" spans="1:12" ht="14.25" customHeight="1" x14ac:dyDescent="0.35">
      <c r="A2" s="53" t="s">
        <v>689</v>
      </c>
      <c r="B2" s="33">
        <v>5</v>
      </c>
      <c r="C2" s="33" t="s">
        <v>823</v>
      </c>
      <c r="D2" s="33">
        <v>2</v>
      </c>
      <c r="E2" s="49">
        <v>1677</v>
      </c>
      <c r="F2" s="10" t="str">
        <f>+VLOOKUP(E2,Participants!$A$1:$F$798,2,FALSE)</f>
        <v>Tommy Heisel</v>
      </c>
      <c r="G2" s="10" t="str">
        <f>+VLOOKUP(E2,Participants!$A$1:$F$798,4,FALSE)</f>
        <v>STG</v>
      </c>
      <c r="H2" s="10" t="str">
        <f>+VLOOKUP(E2,Participants!$A$1:$F$798,5,FALSE)</f>
        <v>M</v>
      </c>
      <c r="I2" s="10">
        <f>+VLOOKUP(E2,Participants!$A$1:$F$798,3,FALSE)</f>
        <v>6</v>
      </c>
      <c r="J2" s="10" t="str">
        <f>+VLOOKUP(E2,Participants!$A$1:$G$798,7,FALSE)</f>
        <v>JV BOYS</v>
      </c>
      <c r="K2" s="49">
        <v>1</v>
      </c>
      <c r="L2" s="49"/>
    </row>
    <row r="3" spans="1:12" ht="14.25" customHeight="1" x14ac:dyDescent="0.35">
      <c r="A3" s="53" t="s">
        <v>689</v>
      </c>
      <c r="B3" s="33">
        <v>6</v>
      </c>
      <c r="C3" s="33" t="s">
        <v>830</v>
      </c>
      <c r="D3" s="33">
        <v>4</v>
      </c>
      <c r="E3" s="49">
        <v>369</v>
      </c>
      <c r="F3" s="10" t="str">
        <f>+VLOOKUP(E3,Participants!$A$1:$F$798,2,FALSE)</f>
        <v>Jackson Randall</v>
      </c>
      <c r="G3" s="10" t="str">
        <f>+VLOOKUP(E3,Participants!$A$1:$F$798,4,FALSE)</f>
        <v>AAP</v>
      </c>
      <c r="H3" s="10" t="str">
        <f>+VLOOKUP(E3,Participants!$A$1:$F$798,5,FALSE)</f>
        <v>M</v>
      </c>
      <c r="I3" s="10">
        <f>+VLOOKUP(E3,Participants!$A$1:$F$798,3,FALSE)</f>
        <v>6</v>
      </c>
      <c r="J3" s="10" t="str">
        <f>+VLOOKUP(E3,Participants!$A$1:$G$798,7,FALSE)</f>
        <v>JV BOYS</v>
      </c>
      <c r="K3" s="49">
        <f>K2+1</f>
        <v>2</v>
      </c>
      <c r="L3" s="49">
        <v>10</v>
      </c>
    </row>
    <row r="4" spans="1:12" ht="14.25" customHeight="1" x14ac:dyDescent="0.35">
      <c r="A4" s="53" t="s">
        <v>689</v>
      </c>
      <c r="B4" s="33">
        <v>6</v>
      </c>
      <c r="C4" s="33" t="s">
        <v>828</v>
      </c>
      <c r="D4" s="33">
        <v>2</v>
      </c>
      <c r="E4" s="49">
        <v>1501</v>
      </c>
      <c r="F4" s="10" t="str">
        <f>+VLOOKUP(E4,Participants!$A$1:$F$798,2,FALSE)</f>
        <v>Jaxson Niemeier</v>
      </c>
      <c r="G4" s="10" t="str">
        <f>+VLOOKUP(E4,Participants!$A$1:$F$798,4,FALSE)</f>
        <v>SKS</v>
      </c>
      <c r="H4" s="10" t="str">
        <f>+VLOOKUP(E4,Participants!$A$1:$F$798,5,FALSE)</f>
        <v>M</v>
      </c>
      <c r="I4" s="10">
        <f>+VLOOKUP(E4,Participants!$A$1:$F$798,3,FALSE)</f>
        <v>6</v>
      </c>
      <c r="J4" s="10" t="str">
        <f>+VLOOKUP(E4,Participants!$A$1:$G$798,7,FALSE)</f>
        <v>JV BOYS</v>
      </c>
      <c r="K4" s="49">
        <f t="shared" ref="K4:K15" si="0">K3+1</f>
        <v>3</v>
      </c>
      <c r="L4" s="49">
        <v>8</v>
      </c>
    </row>
    <row r="5" spans="1:12" ht="14.25" customHeight="1" x14ac:dyDescent="0.35">
      <c r="A5" s="53" t="s">
        <v>689</v>
      </c>
      <c r="B5" s="33">
        <v>5</v>
      </c>
      <c r="C5" s="33" t="s">
        <v>825</v>
      </c>
      <c r="D5" s="33">
        <v>4</v>
      </c>
      <c r="E5" s="49">
        <v>1214</v>
      </c>
      <c r="F5" s="10" t="str">
        <f>+VLOOKUP(E5,Participants!$A$1:$F$798,2,FALSE)</f>
        <v>Lewis Gibbons</v>
      </c>
      <c r="G5" s="10" t="str">
        <f>+VLOOKUP(E5,Participants!$A$1:$F$798,4,FALSE)</f>
        <v>MQA</v>
      </c>
      <c r="H5" s="10" t="str">
        <f>+VLOOKUP(E5,Participants!$A$1:$F$798,5,FALSE)</f>
        <v>M</v>
      </c>
      <c r="I5" s="10">
        <f>+VLOOKUP(E5,Participants!$A$1:$F$798,3,FALSE)</f>
        <v>5</v>
      </c>
      <c r="J5" s="10" t="str">
        <f>+VLOOKUP(E5,Participants!$A$1:$G$798,7,FALSE)</f>
        <v>JV BOYS</v>
      </c>
      <c r="K5" s="49">
        <f t="shared" si="0"/>
        <v>4</v>
      </c>
      <c r="L5" s="49">
        <v>6</v>
      </c>
    </row>
    <row r="6" spans="1:12" ht="14.25" customHeight="1" x14ac:dyDescent="0.35">
      <c r="A6" s="53" t="s">
        <v>689</v>
      </c>
      <c r="B6" s="33">
        <v>6</v>
      </c>
      <c r="C6" s="33" t="s">
        <v>831</v>
      </c>
      <c r="D6" s="33">
        <v>5</v>
      </c>
      <c r="E6" s="49">
        <v>629</v>
      </c>
      <c r="F6" s="10" t="str">
        <f>+VLOOKUP(E6,Participants!$A$1:$F$798,2,FALSE)</f>
        <v>Fred Edwards</v>
      </c>
      <c r="G6" s="10" t="str">
        <f>+VLOOKUP(E6,Participants!$A$1:$F$798,4,FALSE)</f>
        <v>BCS</v>
      </c>
      <c r="H6" s="10" t="str">
        <f>+VLOOKUP(E6,Participants!$A$1:$F$798,5,FALSE)</f>
        <v>M</v>
      </c>
      <c r="I6" s="10">
        <f>+VLOOKUP(E6,Participants!$A$1:$F$798,3,FALSE)</f>
        <v>5</v>
      </c>
      <c r="J6" s="10" t="str">
        <f>+VLOOKUP(E6,Participants!$A$1:$G$798,7,FALSE)</f>
        <v>JV BOYS</v>
      </c>
      <c r="K6" s="49">
        <f t="shared" si="0"/>
        <v>5</v>
      </c>
      <c r="L6" s="49">
        <v>5</v>
      </c>
    </row>
    <row r="7" spans="1:12" ht="14.25" customHeight="1" x14ac:dyDescent="0.35">
      <c r="A7" s="53" t="s">
        <v>689</v>
      </c>
      <c r="B7" s="33">
        <v>7</v>
      </c>
      <c r="C7" s="33" t="s">
        <v>833</v>
      </c>
      <c r="D7" s="33">
        <v>2</v>
      </c>
      <c r="E7" s="49">
        <v>364</v>
      </c>
      <c r="F7" s="10" t="str">
        <f>+VLOOKUP(E7,Participants!$A$1:$F$798,2,FALSE)</f>
        <v>Eamonn Erdely</v>
      </c>
      <c r="G7" s="10" t="str">
        <f>+VLOOKUP(E7,Participants!$A$1:$F$798,4,FALSE)</f>
        <v>AAP</v>
      </c>
      <c r="H7" s="10" t="str">
        <f>+VLOOKUP(E7,Participants!$A$1:$F$798,5,FALSE)</f>
        <v>M</v>
      </c>
      <c r="I7" s="10">
        <f>+VLOOKUP(E7,Participants!$A$1:$F$798,3,FALSE)</f>
        <v>5</v>
      </c>
      <c r="J7" s="10" t="str">
        <f>+VLOOKUP(E7,Participants!$A$1:$G$798,7,FALSE)</f>
        <v>JV BOYS</v>
      </c>
      <c r="K7" s="49">
        <f t="shared" si="0"/>
        <v>6</v>
      </c>
      <c r="L7" s="49">
        <v>4</v>
      </c>
    </row>
    <row r="8" spans="1:12" ht="14.25" customHeight="1" x14ac:dyDescent="0.35">
      <c r="A8" s="53" t="s">
        <v>689</v>
      </c>
      <c r="B8" s="33">
        <v>5</v>
      </c>
      <c r="C8" s="33" t="s">
        <v>826</v>
      </c>
      <c r="D8" s="33">
        <v>5</v>
      </c>
      <c r="E8" s="49">
        <v>755</v>
      </c>
      <c r="F8" s="10" t="str">
        <f>+VLOOKUP(E8,Participants!$A$1:$F$798,2,FALSE)</f>
        <v>Joseph Monroe</v>
      </c>
      <c r="G8" s="10" t="str">
        <f>+VLOOKUP(E8,Participants!$A$1:$F$798,4,FALSE)</f>
        <v>CDP</v>
      </c>
      <c r="H8" s="10" t="str">
        <f>+VLOOKUP(E8,Participants!$A$1:$F$798,5,FALSE)</f>
        <v>M</v>
      </c>
      <c r="I8" s="10">
        <f>+VLOOKUP(E8,Participants!$A$1:$F$798,3,FALSE)</f>
        <v>5</v>
      </c>
      <c r="J8" s="10" t="str">
        <f>+VLOOKUP(E8,Participants!$A$1:$G$798,7,FALSE)</f>
        <v>JV BOYS</v>
      </c>
      <c r="K8" s="49">
        <f t="shared" si="0"/>
        <v>7</v>
      </c>
      <c r="L8" s="49">
        <v>3</v>
      </c>
    </row>
    <row r="9" spans="1:12" ht="14.25" customHeight="1" x14ac:dyDescent="0.35">
      <c r="A9" s="53" t="s">
        <v>689</v>
      </c>
      <c r="B9" s="33">
        <v>6</v>
      </c>
      <c r="C9" s="33" t="s">
        <v>829</v>
      </c>
      <c r="D9" s="33">
        <v>3</v>
      </c>
      <c r="E9" s="49">
        <v>754</v>
      </c>
      <c r="F9" s="10" t="str">
        <f>+VLOOKUP(E9,Participants!$A$1:$F$798,2,FALSE)</f>
        <v>Dexter Nee</v>
      </c>
      <c r="G9" s="10" t="str">
        <f>+VLOOKUP(E9,Participants!$A$1:$F$798,4,FALSE)</f>
        <v>CDP</v>
      </c>
      <c r="H9" s="10" t="str">
        <f>+VLOOKUP(E9,Participants!$A$1:$F$798,5,FALSE)</f>
        <v>M</v>
      </c>
      <c r="I9" s="10">
        <f>+VLOOKUP(E9,Participants!$A$1:$F$798,3,FALSE)</f>
        <v>5</v>
      </c>
      <c r="J9" s="10" t="str">
        <f>+VLOOKUP(E9,Participants!$A$1:$G$798,7,FALSE)</f>
        <v>JV BOYS</v>
      </c>
      <c r="K9" s="49">
        <f t="shared" si="0"/>
        <v>8</v>
      </c>
      <c r="L9" s="49">
        <v>2</v>
      </c>
    </row>
    <row r="10" spans="1:12" ht="14.25" customHeight="1" x14ac:dyDescent="0.35">
      <c r="A10" s="53" t="s">
        <v>689</v>
      </c>
      <c r="B10" s="33">
        <v>7</v>
      </c>
      <c r="C10" s="33" t="s">
        <v>832</v>
      </c>
      <c r="D10" s="33">
        <v>1</v>
      </c>
      <c r="E10" s="49">
        <v>1503</v>
      </c>
      <c r="F10" s="10" t="str">
        <f>+VLOOKUP(E10,Participants!$A$1:$F$798,2,FALSE)</f>
        <v>Thad Pawlowicz</v>
      </c>
      <c r="G10" s="10" t="str">
        <f>+VLOOKUP(E10,Participants!$A$1:$F$798,4,FALSE)</f>
        <v>SKS</v>
      </c>
      <c r="H10" s="10" t="str">
        <f>+VLOOKUP(E10,Participants!$A$1:$F$798,5,FALSE)</f>
        <v>M</v>
      </c>
      <c r="I10" s="10">
        <f>+VLOOKUP(E10,Participants!$A$1:$F$798,3,FALSE)</f>
        <v>6</v>
      </c>
      <c r="J10" s="10" t="str">
        <f>+VLOOKUP(E10,Participants!$A$1:$G$798,7,FALSE)</f>
        <v>JV BOYS</v>
      </c>
      <c r="K10" s="49">
        <f t="shared" si="0"/>
        <v>9</v>
      </c>
      <c r="L10" s="49">
        <v>1</v>
      </c>
    </row>
    <row r="11" spans="1:12" ht="14.25" customHeight="1" x14ac:dyDescent="0.35">
      <c r="A11" s="53" t="s">
        <v>689</v>
      </c>
      <c r="B11" s="33">
        <v>5</v>
      </c>
      <c r="C11" s="33" t="s">
        <v>822</v>
      </c>
      <c r="D11" s="33">
        <v>1</v>
      </c>
      <c r="E11" s="49">
        <v>365</v>
      </c>
      <c r="F11" s="10" t="str">
        <f>+VLOOKUP(E11,Participants!$A$1:$F$798,2,FALSE)</f>
        <v>Leo Predis</v>
      </c>
      <c r="G11" s="10" t="str">
        <f>+VLOOKUP(E11,Participants!$A$1:$F$798,4,FALSE)</f>
        <v>AAP</v>
      </c>
      <c r="H11" s="10" t="str">
        <f>+VLOOKUP(E11,Participants!$A$1:$F$798,5,FALSE)</f>
        <v>M</v>
      </c>
      <c r="I11" s="10">
        <f>+VLOOKUP(E11,Participants!$A$1:$F$798,3,FALSE)</f>
        <v>5</v>
      </c>
      <c r="J11" s="10" t="str">
        <f>+VLOOKUP(E11,Participants!$A$1:$G$798,7,FALSE)</f>
        <v>JV BOYS</v>
      </c>
      <c r="K11" s="49">
        <f t="shared" si="0"/>
        <v>10</v>
      </c>
      <c r="L11" s="49"/>
    </row>
    <row r="12" spans="1:12" ht="14.25" customHeight="1" x14ac:dyDescent="0.35">
      <c r="A12" s="53" t="s">
        <v>689</v>
      </c>
      <c r="B12" s="33">
        <v>5</v>
      </c>
      <c r="C12" s="33" t="s">
        <v>824</v>
      </c>
      <c r="D12" s="33">
        <v>3</v>
      </c>
      <c r="E12" s="49">
        <v>1504</v>
      </c>
      <c r="F12" s="10" t="str">
        <f>+VLOOKUP(E12,Participants!$A$1:$F$798,2,FALSE)</f>
        <v>Jesse Ronnenberg</v>
      </c>
      <c r="G12" s="10" t="str">
        <f>+VLOOKUP(E12,Participants!$A$1:$F$798,4,FALSE)</f>
        <v>SKS</v>
      </c>
      <c r="H12" s="10" t="str">
        <f>+VLOOKUP(E12,Participants!$A$1:$F$798,5,FALSE)</f>
        <v>M</v>
      </c>
      <c r="I12" s="10">
        <f>+VLOOKUP(E12,Participants!$A$1:$F$798,3,FALSE)</f>
        <v>6</v>
      </c>
      <c r="J12" s="10" t="str">
        <f>+VLOOKUP(E12,Participants!$A$1:$G$798,7,FALSE)</f>
        <v>JV BOYS</v>
      </c>
      <c r="K12" s="49">
        <f t="shared" si="0"/>
        <v>11</v>
      </c>
      <c r="L12" s="49"/>
    </row>
    <row r="13" spans="1:12" ht="14.25" customHeight="1" x14ac:dyDescent="0.35">
      <c r="A13" s="53" t="s">
        <v>689</v>
      </c>
      <c r="B13" s="33">
        <v>7</v>
      </c>
      <c r="C13" s="33" t="s">
        <v>834</v>
      </c>
      <c r="D13" s="33">
        <v>3</v>
      </c>
      <c r="E13" s="49">
        <v>1491</v>
      </c>
      <c r="F13" s="10" t="str">
        <f>+VLOOKUP(E13,Participants!$A$1:$F$798,2,FALSE)</f>
        <v>Benjamin Nguyen</v>
      </c>
      <c r="G13" s="10" t="str">
        <f>+VLOOKUP(E13,Participants!$A$1:$F$798,4,FALSE)</f>
        <v>SKS</v>
      </c>
      <c r="H13" s="10" t="str">
        <f>+VLOOKUP(E13,Participants!$A$1:$F$798,5,FALSE)</f>
        <v>M</v>
      </c>
      <c r="I13" s="10">
        <f>+VLOOKUP(E13,Participants!$A$1:$F$798,3,FALSE)</f>
        <v>5</v>
      </c>
      <c r="J13" s="10" t="str">
        <f>+VLOOKUP(E13,Participants!$A$1:$G$798,7,FALSE)</f>
        <v>JV BOYS</v>
      </c>
      <c r="K13" s="49">
        <f t="shared" si="0"/>
        <v>12</v>
      </c>
      <c r="L13" s="49"/>
    </row>
    <row r="14" spans="1:12" ht="14.25" customHeight="1" x14ac:dyDescent="0.35">
      <c r="A14" s="53" t="s">
        <v>689</v>
      </c>
      <c r="B14" s="33">
        <v>6</v>
      </c>
      <c r="C14" s="33" t="s">
        <v>827</v>
      </c>
      <c r="D14" s="33">
        <v>1</v>
      </c>
      <c r="E14" s="49">
        <v>997</v>
      </c>
      <c r="F14" s="10" t="str">
        <f>+VLOOKUP(E14,Participants!$A$1:$F$798,2,FALSE)</f>
        <v>Brody Wick</v>
      </c>
      <c r="G14" s="10" t="str">
        <f>+VLOOKUP(E14,Participants!$A$1:$F$798,4,FALSE)</f>
        <v>HFS</v>
      </c>
      <c r="H14" s="10" t="str">
        <f>+VLOOKUP(E14,Participants!$A$1:$F$798,5,FALSE)</f>
        <v>M</v>
      </c>
      <c r="I14" s="10">
        <f>+VLOOKUP(E14,Participants!$A$1:$F$798,3,FALSE)</f>
        <v>6</v>
      </c>
      <c r="J14" s="10" t="str">
        <f>+VLOOKUP(E14,Participants!$A$1:$G$798,7,FALSE)</f>
        <v>JV BOYS</v>
      </c>
      <c r="K14" s="49">
        <f t="shared" si="0"/>
        <v>13</v>
      </c>
      <c r="L14" s="49"/>
    </row>
    <row r="15" spans="1:12" ht="14.25" customHeight="1" x14ac:dyDescent="0.35">
      <c r="A15" s="53" t="s">
        <v>689</v>
      </c>
      <c r="B15" s="33">
        <v>7</v>
      </c>
      <c r="C15" s="33" t="s">
        <v>835</v>
      </c>
      <c r="D15" s="33">
        <v>4</v>
      </c>
      <c r="E15" s="49">
        <v>794</v>
      </c>
      <c r="F15" s="10" t="str">
        <f>+VLOOKUP(E15,Participants!$A$1:$F$798,2,FALSE)</f>
        <v>Simon Bandish</v>
      </c>
      <c r="G15" s="10" t="str">
        <f>+VLOOKUP(E15,Participants!$A$1:$F$798,4,FALSE)</f>
        <v>DMA</v>
      </c>
      <c r="H15" s="10" t="str">
        <f>+VLOOKUP(E15,Participants!$A$1:$F$798,5,FALSE)</f>
        <v>M</v>
      </c>
      <c r="I15" s="10">
        <f>+VLOOKUP(E15,Participants!$A$1:$F$798,3,FALSE)</f>
        <v>5</v>
      </c>
      <c r="J15" s="10" t="str">
        <f>+VLOOKUP(E15,Participants!$A$1:$G$798,7,FALSE)</f>
        <v>JV BOYS</v>
      </c>
      <c r="K15" s="49">
        <f t="shared" si="0"/>
        <v>14</v>
      </c>
      <c r="L15" s="49"/>
    </row>
    <row r="16" spans="1:12" ht="14.25" customHeight="1" x14ac:dyDescent="0.35">
      <c r="A16" s="53"/>
      <c r="B16" s="33"/>
      <c r="C16" s="33"/>
      <c r="D16" s="33"/>
      <c r="E16" s="49"/>
      <c r="F16" s="10"/>
      <c r="G16" s="10"/>
      <c r="H16" s="10"/>
      <c r="I16" s="10"/>
      <c r="J16" s="10"/>
      <c r="K16" s="49"/>
      <c r="L16" s="49"/>
    </row>
    <row r="17" spans="1:12" ht="14.25" customHeight="1" x14ac:dyDescent="0.35">
      <c r="A17" s="53" t="s">
        <v>689</v>
      </c>
      <c r="B17" s="33">
        <v>1</v>
      </c>
      <c r="C17" s="33" t="s">
        <v>854</v>
      </c>
      <c r="D17" s="33">
        <v>6</v>
      </c>
      <c r="E17" s="49">
        <v>1226</v>
      </c>
      <c r="F17" s="10" t="str">
        <f>+VLOOKUP(E17,Participants!$A$1:$F$798,2,FALSE)</f>
        <v>Mara Brell</v>
      </c>
      <c r="G17" s="10" t="str">
        <f>+VLOOKUP(E17,Participants!$A$1:$F$798,4,FALSE)</f>
        <v>MQA</v>
      </c>
      <c r="H17" s="10" t="str">
        <f>+VLOOKUP(E17,Participants!$A$1:$F$798,5,FALSE)</f>
        <v>F</v>
      </c>
      <c r="I17" s="10">
        <f>+VLOOKUP(E17,Participants!$A$1:$F$798,3,FALSE)</f>
        <v>6</v>
      </c>
      <c r="J17" s="10" t="str">
        <f>+VLOOKUP(E17,Participants!$A$1:$G$798,7,FALSE)</f>
        <v>JV GIRLS</v>
      </c>
      <c r="K17" s="49">
        <v>1</v>
      </c>
      <c r="L17" s="49">
        <v>10</v>
      </c>
    </row>
    <row r="18" spans="1:12" ht="14.25" customHeight="1" x14ac:dyDescent="0.35">
      <c r="A18" s="53" t="s">
        <v>689</v>
      </c>
      <c r="B18" s="33">
        <v>2</v>
      </c>
      <c r="C18" s="33" t="s">
        <v>860</v>
      </c>
      <c r="D18" s="33">
        <v>6</v>
      </c>
      <c r="E18" s="49">
        <v>1227</v>
      </c>
      <c r="F18" s="10" t="str">
        <f>+VLOOKUP(E18,Participants!$A$1:$F$798,2,FALSE)</f>
        <v>Danica Jones</v>
      </c>
      <c r="G18" s="10" t="str">
        <f>+VLOOKUP(E18,Participants!$A$1:$F$798,4,FALSE)</f>
        <v>MQA</v>
      </c>
      <c r="H18" s="10" t="str">
        <f>+VLOOKUP(E18,Participants!$A$1:$F$798,5,FALSE)</f>
        <v>F</v>
      </c>
      <c r="I18" s="10">
        <f>+VLOOKUP(E18,Participants!$A$1:$F$798,3,FALSE)</f>
        <v>6</v>
      </c>
      <c r="J18" s="10" t="str">
        <f>+VLOOKUP(E18,Participants!$A$1:$G$798,7,FALSE)</f>
        <v>JV GIRLS</v>
      </c>
      <c r="K18" s="49">
        <f>K17+1</f>
        <v>2</v>
      </c>
      <c r="L18" s="49">
        <v>8</v>
      </c>
    </row>
    <row r="19" spans="1:12" ht="14.25" customHeight="1" x14ac:dyDescent="0.35">
      <c r="A19" s="53" t="s">
        <v>689</v>
      </c>
      <c r="B19" s="33">
        <v>1</v>
      </c>
      <c r="C19" s="33" t="s">
        <v>850</v>
      </c>
      <c r="D19" s="33">
        <v>2</v>
      </c>
      <c r="E19" s="49">
        <v>798</v>
      </c>
      <c r="F19" s="10" t="str">
        <f>+VLOOKUP(E19,Participants!$A$1:$F$798,2,FALSE)</f>
        <v>Iyla Jain</v>
      </c>
      <c r="G19" s="10" t="str">
        <f>+VLOOKUP(E19,Participants!$A$1:$F$798,4,FALSE)</f>
        <v>DMA</v>
      </c>
      <c r="H19" s="10" t="str">
        <f>+VLOOKUP(E19,Participants!$A$1:$F$798,5,FALSE)</f>
        <v>F</v>
      </c>
      <c r="I19" s="10">
        <f>+VLOOKUP(E19,Participants!$A$1:$F$798,3,FALSE)</f>
        <v>6</v>
      </c>
      <c r="J19" s="10" t="str">
        <f>+VLOOKUP(E19,Participants!$A$1:$G$798,7,FALSE)</f>
        <v>JV GIRLS</v>
      </c>
      <c r="K19" s="49">
        <f t="shared" ref="K19:K35" si="1">K18+1</f>
        <v>3</v>
      </c>
      <c r="L19" s="49">
        <v>6</v>
      </c>
    </row>
    <row r="20" spans="1:12" ht="14.25" customHeight="1" x14ac:dyDescent="0.35">
      <c r="A20" s="53" t="s">
        <v>689</v>
      </c>
      <c r="B20" s="33">
        <v>1</v>
      </c>
      <c r="C20" s="33" t="s">
        <v>849</v>
      </c>
      <c r="D20" s="33">
        <v>1</v>
      </c>
      <c r="E20" s="49">
        <v>374</v>
      </c>
      <c r="F20" s="10" t="str">
        <f>+VLOOKUP(E20,Participants!$A$1:$F$798,2,FALSE)</f>
        <v>Charlotte Austin</v>
      </c>
      <c r="G20" s="10" t="str">
        <f>+VLOOKUP(E20,Participants!$A$1:$F$798,4,FALSE)</f>
        <v>AAP</v>
      </c>
      <c r="H20" s="10" t="str">
        <f>+VLOOKUP(E20,Participants!$A$1:$F$798,5,FALSE)</f>
        <v>F</v>
      </c>
      <c r="I20" s="10">
        <f>+VLOOKUP(E20,Participants!$A$1:$F$798,3,FALSE)</f>
        <v>6</v>
      </c>
      <c r="J20" s="10" t="str">
        <f>+VLOOKUP(E20,Participants!$A$1:$G$798,7,FALSE)</f>
        <v>JV GIRLS</v>
      </c>
      <c r="K20" s="49">
        <f t="shared" si="1"/>
        <v>4</v>
      </c>
      <c r="L20" s="49">
        <v>5</v>
      </c>
    </row>
    <row r="21" spans="1:12" ht="14.25" customHeight="1" x14ac:dyDescent="0.35">
      <c r="A21" s="53" t="s">
        <v>689</v>
      </c>
      <c r="B21" s="33">
        <v>3</v>
      </c>
      <c r="C21" s="33" t="s">
        <v>861</v>
      </c>
      <c r="D21" s="33">
        <v>1</v>
      </c>
      <c r="E21" s="49">
        <v>1520</v>
      </c>
      <c r="F21" s="10" t="str">
        <f>+VLOOKUP(E21,Participants!$A$1:$F$798,2,FALSE)</f>
        <v>Ella Scaltz</v>
      </c>
      <c r="G21" s="10" t="str">
        <f>+VLOOKUP(E21,Participants!$A$1:$F$798,4,FALSE)</f>
        <v>SKS</v>
      </c>
      <c r="H21" s="10" t="str">
        <f>+VLOOKUP(E21,Participants!$A$1:$F$798,5,FALSE)</f>
        <v>F</v>
      </c>
      <c r="I21" s="10">
        <f>+VLOOKUP(E21,Participants!$A$1:$F$798,3,FALSE)</f>
        <v>6</v>
      </c>
      <c r="J21" s="10" t="str">
        <f>+VLOOKUP(E21,Participants!$A$1:$G$798,7,FALSE)</f>
        <v>JV GIRLS</v>
      </c>
      <c r="K21" s="49">
        <f t="shared" si="1"/>
        <v>5</v>
      </c>
      <c r="L21" s="49">
        <v>4</v>
      </c>
    </row>
    <row r="22" spans="1:12" ht="14.25" customHeight="1" x14ac:dyDescent="0.35">
      <c r="A22" s="53" t="s">
        <v>689</v>
      </c>
      <c r="B22" s="33">
        <v>2</v>
      </c>
      <c r="C22" s="33" t="s">
        <v>857</v>
      </c>
      <c r="D22" s="33">
        <v>3</v>
      </c>
      <c r="E22" s="49">
        <v>797</v>
      </c>
      <c r="F22" s="10" t="str">
        <f>+VLOOKUP(E22,Participants!$A$1:$F$798,2,FALSE)</f>
        <v>Ella Rembert</v>
      </c>
      <c r="G22" s="10" t="str">
        <f>+VLOOKUP(E22,Participants!$A$1:$F$798,4,FALSE)</f>
        <v>DMA</v>
      </c>
      <c r="H22" s="10" t="str">
        <f>+VLOOKUP(E22,Participants!$A$1:$F$798,5,FALSE)</f>
        <v>F</v>
      </c>
      <c r="I22" s="10">
        <f>+VLOOKUP(E22,Participants!$A$1:$F$798,3,FALSE)</f>
        <v>6</v>
      </c>
      <c r="J22" s="10" t="str">
        <f>+VLOOKUP(E22,Participants!$A$1:$G$798,7,FALSE)</f>
        <v>JV GIRLS</v>
      </c>
      <c r="K22" s="49">
        <f t="shared" si="1"/>
        <v>6</v>
      </c>
      <c r="L22" s="49">
        <v>3</v>
      </c>
    </row>
    <row r="23" spans="1:12" ht="14.25" customHeight="1" x14ac:dyDescent="0.35">
      <c r="A23" s="53" t="s">
        <v>689</v>
      </c>
      <c r="B23" s="33">
        <v>2</v>
      </c>
      <c r="C23" s="33" t="s">
        <v>856</v>
      </c>
      <c r="D23" s="33">
        <v>2</v>
      </c>
      <c r="E23" s="49">
        <v>372</v>
      </c>
      <c r="F23" s="10" t="str">
        <f>+VLOOKUP(E23,Participants!$A$1:$F$798,2,FALSE)</f>
        <v>Lucille Rounding</v>
      </c>
      <c r="G23" s="10" t="str">
        <f>+VLOOKUP(E23,Participants!$A$1:$F$798,4,FALSE)</f>
        <v>AAP</v>
      </c>
      <c r="H23" s="10" t="str">
        <f>+VLOOKUP(E23,Participants!$A$1:$F$798,5,FALSE)</f>
        <v>F</v>
      </c>
      <c r="I23" s="10">
        <f>+VLOOKUP(E23,Participants!$A$1:$F$798,3,FALSE)</f>
        <v>5</v>
      </c>
      <c r="J23" s="10" t="str">
        <f>+VLOOKUP(E23,Participants!$A$1:$G$798,7,FALSE)</f>
        <v>JV GIRLS</v>
      </c>
      <c r="K23" s="49">
        <f t="shared" si="1"/>
        <v>7</v>
      </c>
      <c r="L23" s="49">
        <v>2</v>
      </c>
    </row>
    <row r="24" spans="1:12" ht="14.25" customHeight="1" x14ac:dyDescent="0.35">
      <c r="A24" s="53" t="s">
        <v>689</v>
      </c>
      <c r="B24" s="33">
        <v>4</v>
      </c>
      <c r="C24" s="33" t="s">
        <v>866</v>
      </c>
      <c r="D24" s="33">
        <v>2</v>
      </c>
      <c r="E24" s="49">
        <v>1223</v>
      </c>
      <c r="F24" s="10" t="str">
        <f>+VLOOKUP(E24,Participants!$A$1:$F$798,2,FALSE)</f>
        <v>Maddy Skowronski</v>
      </c>
      <c r="G24" s="10" t="str">
        <f>+VLOOKUP(E24,Participants!$A$1:$F$798,4,FALSE)</f>
        <v>MQA</v>
      </c>
      <c r="H24" s="10" t="str">
        <f>+VLOOKUP(E24,Participants!$A$1:$F$798,5,FALSE)</f>
        <v>F</v>
      </c>
      <c r="I24" s="10">
        <f>+VLOOKUP(E24,Participants!$A$1:$F$798,3,FALSE)</f>
        <v>5</v>
      </c>
      <c r="J24" s="10" t="str">
        <f>+VLOOKUP(E24,Participants!$A$1:$G$798,7,FALSE)</f>
        <v>JV GIRLS</v>
      </c>
      <c r="K24" s="49">
        <f t="shared" si="1"/>
        <v>8</v>
      </c>
      <c r="L24" s="49">
        <v>1</v>
      </c>
    </row>
    <row r="25" spans="1:12" ht="14.25" customHeight="1" x14ac:dyDescent="0.35">
      <c r="A25" s="53" t="s">
        <v>689</v>
      </c>
      <c r="B25" s="33">
        <v>1</v>
      </c>
      <c r="C25" s="33" t="s">
        <v>852</v>
      </c>
      <c r="D25" s="33">
        <v>4</v>
      </c>
      <c r="E25" s="49">
        <v>721</v>
      </c>
      <c r="F25" s="10" t="str">
        <f>+VLOOKUP(E25,Participants!$A$1:$F$798,2,FALSE)</f>
        <v>Audrey Goodsell</v>
      </c>
      <c r="G25" s="10" t="str">
        <f>+VLOOKUP(E25,Participants!$A$1:$F$798,4,FALSE)</f>
        <v>CDL</v>
      </c>
      <c r="H25" s="10" t="str">
        <f>+VLOOKUP(E25,Participants!$A$1:$F$798,5,FALSE)</f>
        <v>F</v>
      </c>
      <c r="I25" s="10">
        <f>+VLOOKUP(E25,Participants!$A$1:$F$798,3,FALSE)</f>
        <v>5</v>
      </c>
      <c r="J25" s="10" t="str">
        <f>+VLOOKUP(E25,Participants!$A$1:$G$798,7,FALSE)</f>
        <v>JV GIRLS</v>
      </c>
      <c r="K25" s="49">
        <f t="shared" si="1"/>
        <v>9</v>
      </c>
      <c r="L25" s="49"/>
    </row>
    <row r="26" spans="1:12" ht="14.25" customHeight="1" x14ac:dyDescent="0.35">
      <c r="A26" s="53" t="s">
        <v>689</v>
      </c>
      <c r="B26" s="33">
        <v>1</v>
      </c>
      <c r="C26" s="33" t="s">
        <v>851</v>
      </c>
      <c r="D26" s="33">
        <v>3</v>
      </c>
      <c r="E26" s="49">
        <v>1683</v>
      </c>
      <c r="F26" s="10" t="str">
        <f>+VLOOKUP(E26,Participants!$A$1:$F$798,2,FALSE)</f>
        <v>Mary Lariviere</v>
      </c>
      <c r="G26" s="10" t="str">
        <f>+VLOOKUP(E26,Participants!$A$1:$F$798,4,FALSE)</f>
        <v>STG</v>
      </c>
      <c r="H26" s="10" t="str">
        <f>+VLOOKUP(E26,Participants!$A$1:$F$798,5,FALSE)</f>
        <v>F</v>
      </c>
      <c r="I26" s="10">
        <f>+VLOOKUP(E26,Participants!$A$1:$F$798,3,FALSE)</f>
        <v>5</v>
      </c>
      <c r="J26" s="10" t="str">
        <f>+VLOOKUP(E26,Participants!$A$1:$G$798,7,FALSE)</f>
        <v>JV GIRLS</v>
      </c>
      <c r="K26" s="49">
        <f t="shared" si="1"/>
        <v>10</v>
      </c>
      <c r="L26" s="49"/>
    </row>
    <row r="27" spans="1:12" ht="14.25" customHeight="1" x14ac:dyDescent="0.35">
      <c r="A27" s="53" t="s">
        <v>689</v>
      </c>
      <c r="B27" s="33">
        <v>2</v>
      </c>
      <c r="C27" s="33" t="s">
        <v>855</v>
      </c>
      <c r="D27" s="33">
        <v>1</v>
      </c>
      <c r="E27" s="49">
        <v>1517</v>
      </c>
      <c r="F27" s="10" t="str">
        <f>+VLOOKUP(E27,Participants!$A$1:$F$798,2,FALSE)</f>
        <v>Cora Cole</v>
      </c>
      <c r="G27" s="10" t="str">
        <f>+VLOOKUP(E27,Participants!$A$1:$F$798,4,FALSE)</f>
        <v>SKS</v>
      </c>
      <c r="H27" s="10" t="str">
        <f>+VLOOKUP(E27,Participants!$A$1:$F$798,5,FALSE)</f>
        <v>F</v>
      </c>
      <c r="I27" s="10">
        <f>+VLOOKUP(E27,Participants!$A$1:$F$798,3,FALSE)</f>
        <v>6</v>
      </c>
      <c r="J27" s="10" t="str">
        <f>+VLOOKUP(E27,Participants!$A$1:$G$798,7,FALSE)</f>
        <v>JV GIRLS</v>
      </c>
      <c r="K27" s="49">
        <f t="shared" si="1"/>
        <v>11</v>
      </c>
      <c r="L27" s="49"/>
    </row>
    <row r="28" spans="1:12" ht="14.25" customHeight="1" x14ac:dyDescent="0.35">
      <c r="A28" s="53" t="s">
        <v>689</v>
      </c>
      <c r="B28" s="33">
        <v>3</v>
      </c>
      <c r="C28" s="33" t="s">
        <v>862</v>
      </c>
      <c r="D28" s="33">
        <v>2</v>
      </c>
      <c r="E28" s="49">
        <v>370</v>
      </c>
      <c r="F28" s="10" t="str">
        <f>+VLOOKUP(E28,Participants!$A$1:$F$798,2,FALSE)</f>
        <v>Maggie Burch</v>
      </c>
      <c r="G28" s="10" t="str">
        <f>+VLOOKUP(E28,Participants!$A$1:$F$798,4,FALSE)</f>
        <v>AAP</v>
      </c>
      <c r="H28" s="10" t="str">
        <f>+VLOOKUP(E28,Participants!$A$1:$F$798,5,FALSE)</f>
        <v>F</v>
      </c>
      <c r="I28" s="10">
        <f>+VLOOKUP(E28,Participants!$A$1:$F$798,3,FALSE)</f>
        <v>5</v>
      </c>
      <c r="J28" s="10" t="str">
        <f>+VLOOKUP(E28,Participants!$A$1:$G$798,7,FALSE)</f>
        <v>JV GIRLS</v>
      </c>
      <c r="K28" s="49">
        <f t="shared" si="1"/>
        <v>12</v>
      </c>
      <c r="L28" s="49"/>
    </row>
    <row r="29" spans="1:12" ht="14.25" customHeight="1" x14ac:dyDescent="0.35">
      <c r="A29" s="53" t="s">
        <v>689</v>
      </c>
      <c r="B29" s="33">
        <v>3</v>
      </c>
      <c r="C29" s="33" t="s">
        <v>864</v>
      </c>
      <c r="D29" s="33">
        <v>4</v>
      </c>
      <c r="E29" s="49">
        <v>377</v>
      </c>
      <c r="F29" s="10" t="str">
        <f>+VLOOKUP(E29,Participants!$A$1:$F$798,2,FALSE)</f>
        <v>Eliza Rounding</v>
      </c>
      <c r="G29" s="10" t="str">
        <f>+VLOOKUP(E29,Participants!$A$1:$F$798,4,FALSE)</f>
        <v>AAP</v>
      </c>
      <c r="H29" s="10" t="str">
        <f>+VLOOKUP(E29,Participants!$A$1:$F$798,5,FALSE)</f>
        <v>F</v>
      </c>
      <c r="I29" s="10">
        <f>+VLOOKUP(E29,Participants!$A$1:$F$798,3,FALSE)</f>
        <v>6</v>
      </c>
      <c r="J29" s="10" t="str">
        <f>+VLOOKUP(E29,Participants!$A$1:$G$798,7,FALSE)</f>
        <v>JV GIRLS</v>
      </c>
      <c r="K29" s="49">
        <f t="shared" si="1"/>
        <v>13</v>
      </c>
      <c r="L29" s="49"/>
    </row>
    <row r="30" spans="1:12" ht="14.25" customHeight="1" x14ac:dyDescent="0.35">
      <c r="A30" s="53" t="s">
        <v>689</v>
      </c>
      <c r="B30" s="33">
        <v>2</v>
      </c>
      <c r="C30" s="33" t="s">
        <v>859</v>
      </c>
      <c r="D30" s="33">
        <v>5</v>
      </c>
      <c r="E30" s="49">
        <v>371</v>
      </c>
      <c r="F30" s="10" t="str">
        <f>+VLOOKUP(E30,Participants!$A$1:$F$798,2,FALSE)</f>
        <v>Eloise Phelps</v>
      </c>
      <c r="G30" s="10" t="str">
        <f>+VLOOKUP(E30,Participants!$A$1:$F$798,4,FALSE)</f>
        <v>AAP</v>
      </c>
      <c r="H30" s="10" t="str">
        <f>+VLOOKUP(E30,Participants!$A$1:$F$798,5,FALSE)</f>
        <v>F</v>
      </c>
      <c r="I30" s="10">
        <f>+VLOOKUP(E30,Participants!$A$1:$F$798,3,FALSE)</f>
        <v>5</v>
      </c>
      <c r="J30" s="10" t="str">
        <f>+VLOOKUP(E30,Participants!$A$1:$G$798,7,FALSE)</f>
        <v>JV GIRLS</v>
      </c>
      <c r="K30" s="49">
        <f t="shared" si="1"/>
        <v>14</v>
      </c>
      <c r="L30" s="49"/>
    </row>
    <row r="31" spans="1:12" ht="14.25" customHeight="1" x14ac:dyDescent="0.35">
      <c r="A31" s="53" t="s">
        <v>689</v>
      </c>
      <c r="B31" s="33">
        <v>4</v>
      </c>
      <c r="C31" s="33" t="s">
        <v>865</v>
      </c>
      <c r="D31" s="33">
        <v>1</v>
      </c>
      <c r="E31" s="49">
        <v>411</v>
      </c>
      <c r="F31" s="10" t="str">
        <f>+VLOOKUP(E31,Participants!$A$1:$F$798,2,FALSE)</f>
        <v>Margaret McEvoy</v>
      </c>
      <c r="G31" s="10" t="str">
        <f>+VLOOKUP(E31,Participants!$A$1:$F$798,4,FALSE)</f>
        <v>AAP</v>
      </c>
      <c r="H31" s="10" t="s">
        <v>38</v>
      </c>
      <c r="I31" s="10">
        <f>+VLOOKUP(E31,Participants!$A$1:$F$798,3,FALSE)</f>
        <v>5</v>
      </c>
      <c r="J31" s="10" t="s">
        <v>57</v>
      </c>
      <c r="K31" s="49">
        <f t="shared" si="1"/>
        <v>15</v>
      </c>
      <c r="L31" s="33"/>
    </row>
    <row r="32" spans="1:12" ht="14.25" customHeight="1" x14ac:dyDescent="0.35">
      <c r="A32" s="53" t="s">
        <v>689</v>
      </c>
      <c r="B32" s="33">
        <v>1</v>
      </c>
      <c r="C32" s="33" t="s">
        <v>853</v>
      </c>
      <c r="D32" s="33">
        <v>5</v>
      </c>
      <c r="E32" s="49">
        <v>758</v>
      </c>
      <c r="F32" s="10" t="str">
        <f>+VLOOKUP(E32,Participants!$A$1:$F$798,2,FALSE)</f>
        <v>Clare-Marie Shearer</v>
      </c>
      <c r="G32" s="10" t="str">
        <f>+VLOOKUP(E32,Participants!$A$1:$F$798,4,FALSE)</f>
        <v>CDP</v>
      </c>
      <c r="H32" s="10" t="str">
        <f>+VLOOKUP(E32,Participants!$A$1:$F$798,5,FALSE)</f>
        <v>F</v>
      </c>
      <c r="I32" s="10">
        <f>+VLOOKUP(E32,Participants!$A$1:$F$798,3,FALSE)</f>
        <v>5</v>
      </c>
      <c r="J32" s="10" t="str">
        <f>+VLOOKUP(E32,Participants!$A$1:$G$798,7,FALSE)</f>
        <v>JV GIRLS</v>
      </c>
      <c r="K32" s="49">
        <f t="shared" si="1"/>
        <v>16</v>
      </c>
      <c r="L32" s="49"/>
    </row>
    <row r="33" spans="1:12" ht="14.25" customHeight="1" x14ac:dyDescent="0.35">
      <c r="A33" s="53" t="s">
        <v>689</v>
      </c>
      <c r="B33" s="33">
        <v>4</v>
      </c>
      <c r="C33" s="33" t="s">
        <v>867</v>
      </c>
      <c r="D33" s="33">
        <v>3</v>
      </c>
      <c r="E33" s="49">
        <v>373</v>
      </c>
      <c r="F33" s="10" t="str">
        <f>+VLOOKUP(E33,Participants!$A$1:$F$798,2,FALSE)</f>
        <v>Olivia Whetzel</v>
      </c>
      <c r="G33" s="10" t="str">
        <f>+VLOOKUP(E33,Participants!$A$1:$F$798,4,FALSE)</f>
        <v>AAP</v>
      </c>
      <c r="H33" s="10" t="str">
        <f>+VLOOKUP(E33,Participants!$A$1:$F$798,5,FALSE)</f>
        <v>F</v>
      </c>
      <c r="I33" s="10">
        <f>+VLOOKUP(E33,Participants!$A$1:$F$798,3,FALSE)</f>
        <v>5</v>
      </c>
      <c r="J33" s="10" t="str">
        <f>+VLOOKUP(E33,Participants!$A$1:$G$798,7,FALSE)</f>
        <v>JV GIRLS</v>
      </c>
      <c r="K33" s="49">
        <f t="shared" si="1"/>
        <v>17</v>
      </c>
      <c r="L33" s="49"/>
    </row>
    <row r="34" spans="1:12" ht="14.25" customHeight="1" x14ac:dyDescent="0.35">
      <c r="A34" s="53" t="s">
        <v>689</v>
      </c>
      <c r="B34" s="33">
        <v>3</v>
      </c>
      <c r="C34" s="33" t="s">
        <v>863</v>
      </c>
      <c r="D34" s="33">
        <v>3</v>
      </c>
      <c r="E34" s="49">
        <v>1681</v>
      </c>
      <c r="F34" s="10" t="str">
        <f>+VLOOKUP(E34,Participants!$A$1:$F$798,2,FALSE)</f>
        <v>Brigid Boosel</v>
      </c>
      <c r="G34" s="10" t="str">
        <f>+VLOOKUP(E34,Participants!$A$1:$F$798,4,FALSE)</f>
        <v>STG</v>
      </c>
      <c r="H34" s="10" t="str">
        <f>+VLOOKUP(E34,Participants!$A$1:$F$798,5,FALSE)</f>
        <v>F</v>
      </c>
      <c r="I34" s="10">
        <f>+VLOOKUP(E34,Participants!$A$1:$F$798,3,FALSE)</f>
        <v>5</v>
      </c>
      <c r="J34" s="10" t="str">
        <f>+VLOOKUP(E34,Participants!$A$1:$G$798,7,FALSE)</f>
        <v>JV GIRLS</v>
      </c>
      <c r="K34" s="49">
        <f t="shared" si="1"/>
        <v>18</v>
      </c>
      <c r="L34" s="49"/>
    </row>
    <row r="35" spans="1:12" ht="14.25" customHeight="1" x14ac:dyDescent="0.35">
      <c r="A35" s="53" t="s">
        <v>689</v>
      </c>
      <c r="B35" s="33">
        <v>2</v>
      </c>
      <c r="C35" s="33" t="s">
        <v>858</v>
      </c>
      <c r="D35" s="33">
        <v>4</v>
      </c>
      <c r="E35" s="49">
        <v>1684</v>
      </c>
      <c r="F35" s="10" t="str">
        <f>+VLOOKUP(E35,Participants!$A$1:$F$798,2,FALSE)</f>
        <v>Hannah Thomas</v>
      </c>
      <c r="G35" s="10" t="str">
        <f>+VLOOKUP(E35,Participants!$A$1:$F$798,4,FALSE)</f>
        <v>STG</v>
      </c>
      <c r="H35" s="10" t="str">
        <f>+VLOOKUP(E35,Participants!$A$1:$F$798,5,FALSE)</f>
        <v>F</v>
      </c>
      <c r="I35" s="10">
        <f>+VLOOKUP(E35,Participants!$A$1:$F$798,3,FALSE)</f>
        <v>5</v>
      </c>
      <c r="J35" s="10" t="str">
        <f>+VLOOKUP(E35,Participants!$A$1:$G$798,7,FALSE)</f>
        <v>JV GIRLS</v>
      </c>
      <c r="K35" s="49">
        <f t="shared" si="1"/>
        <v>19</v>
      </c>
      <c r="L35" s="49"/>
    </row>
    <row r="36" spans="1:12" ht="14.25" customHeight="1" x14ac:dyDescent="0.35">
      <c r="A36" s="53"/>
      <c r="B36" s="33"/>
      <c r="C36" s="33"/>
      <c r="D36" s="33"/>
      <c r="E36" s="49"/>
      <c r="F36" s="10"/>
      <c r="G36" s="10"/>
      <c r="H36" s="10"/>
      <c r="I36" s="10"/>
      <c r="J36" s="10"/>
      <c r="K36" s="49"/>
      <c r="L36" s="49"/>
    </row>
    <row r="37" spans="1:12" ht="14.25" customHeight="1" x14ac:dyDescent="0.35">
      <c r="A37" s="53" t="s">
        <v>689</v>
      </c>
      <c r="B37" s="33">
        <v>11</v>
      </c>
      <c r="C37" s="33" t="s">
        <v>916</v>
      </c>
      <c r="D37" s="33">
        <v>1</v>
      </c>
      <c r="E37" s="49">
        <v>1532</v>
      </c>
      <c r="F37" s="10" t="str">
        <f>+VLOOKUP(E37,Participants!$A$1:$F$798,2,FALSE)</f>
        <v>Jack Croft</v>
      </c>
      <c r="G37" s="10" t="str">
        <f>+VLOOKUP(E37,Participants!$A$1:$F$798,4,FALSE)</f>
        <v>SKS</v>
      </c>
      <c r="H37" s="10" t="str">
        <f>+VLOOKUP(E37,Participants!$A$1:$F$798,5,FALSE)</f>
        <v>M</v>
      </c>
      <c r="I37" s="10">
        <f>+VLOOKUP(E37,Participants!$A$1:$F$798,3,FALSE)</f>
        <v>8</v>
      </c>
      <c r="J37" s="10" t="str">
        <f>+VLOOKUP(E37,Participants!$A$1:$G$798,7,FALSE)</f>
        <v>VARSITY BOYS</v>
      </c>
      <c r="K37" s="49">
        <v>1</v>
      </c>
      <c r="L37" s="49">
        <v>10</v>
      </c>
    </row>
    <row r="38" spans="1:12" ht="14.25" customHeight="1" x14ac:dyDescent="0.35">
      <c r="A38" s="53" t="s">
        <v>689</v>
      </c>
      <c r="B38" s="33">
        <v>11</v>
      </c>
      <c r="C38" s="33" t="s">
        <v>919</v>
      </c>
      <c r="D38" s="33">
        <v>4</v>
      </c>
      <c r="E38" s="49">
        <v>387</v>
      </c>
      <c r="F38" s="10" t="str">
        <f>+VLOOKUP(E38,Participants!$A$1:$F$798,2,FALSE)</f>
        <v>Jack Leyenaar</v>
      </c>
      <c r="G38" s="10" t="str">
        <f>+VLOOKUP(E38,Participants!$A$1:$F$798,4,FALSE)</f>
        <v>AAP</v>
      </c>
      <c r="H38" s="10" t="str">
        <f>+VLOOKUP(E38,Participants!$A$1:$F$798,5,FALSE)</f>
        <v>M</v>
      </c>
      <c r="I38" s="10">
        <f>+VLOOKUP(E38,Participants!$A$1:$F$798,3,FALSE)</f>
        <v>8</v>
      </c>
      <c r="J38" s="10" t="str">
        <f>+VLOOKUP(E38,Participants!$A$1:$G$798,7,FALSE)</f>
        <v>VARSITY BOYS</v>
      </c>
      <c r="K38" s="49">
        <f>K37+1</f>
        <v>2</v>
      </c>
      <c r="L38" s="49">
        <v>8</v>
      </c>
    </row>
    <row r="39" spans="1:12" ht="14.25" customHeight="1" x14ac:dyDescent="0.35">
      <c r="A39" s="53" t="s">
        <v>689</v>
      </c>
      <c r="B39" s="33">
        <v>11</v>
      </c>
      <c r="C39" s="33" t="s">
        <v>918</v>
      </c>
      <c r="D39" s="33">
        <v>3</v>
      </c>
      <c r="E39" s="49">
        <v>1536</v>
      </c>
      <c r="F39" s="10" t="str">
        <f>+VLOOKUP(E39,Participants!$A$1:$F$798,2,FALSE)</f>
        <v>Jack Masuga</v>
      </c>
      <c r="G39" s="10" t="str">
        <f>+VLOOKUP(E39,Participants!$A$1:$F$798,4,FALSE)</f>
        <v>SKS</v>
      </c>
      <c r="H39" s="10" t="str">
        <f>+VLOOKUP(E39,Participants!$A$1:$F$798,5,FALSE)</f>
        <v>M</v>
      </c>
      <c r="I39" s="10">
        <f>+VLOOKUP(E39,Participants!$A$1:$F$798,3,FALSE)</f>
        <v>8</v>
      </c>
      <c r="J39" s="10" t="str">
        <f>+VLOOKUP(E39,Participants!$A$1:$G$798,7,FALSE)</f>
        <v>VARSITY BOYS</v>
      </c>
      <c r="K39" s="49">
        <f t="shared" ref="K39:K45" si="2">K38+1</f>
        <v>3</v>
      </c>
      <c r="L39" s="49">
        <v>6</v>
      </c>
    </row>
    <row r="40" spans="1:12" ht="14.25" customHeight="1" x14ac:dyDescent="0.35">
      <c r="A40" s="53" t="s">
        <v>689</v>
      </c>
      <c r="B40" s="33">
        <v>11</v>
      </c>
      <c r="C40" s="33" t="s">
        <v>921</v>
      </c>
      <c r="D40" s="33">
        <v>6</v>
      </c>
      <c r="E40" s="49">
        <v>1000</v>
      </c>
      <c r="F40" s="10" t="str">
        <f>+VLOOKUP(E40,Participants!$A$1:$F$798,2,FALSE)</f>
        <v>Aidan Trettel</v>
      </c>
      <c r="G40" s="10" t="str">
        <f>+VLOOKUP(E40,Participants!$A$1:$F$798,4,FALSE)</f>
        <v>HFS</v>
      </c>
      <c r="H40" s="10" t="str">
        <f>+VLOOKUP(E40,Participants!$A$1:$F$798,5,FALSE)</f>
        <v>M</v>
      </c>
      <c r="I40" s="10">
        <f>+VLOOKUP(E40,Participants!$A$1:$F$798,3,FALSE)</f>
        <v>7</v>
      </c>
      <c r="J40" s="10" t="str">
        <f>+VLOOKUP(E40,Participants!$A$1:$G$798,7,FALSE)</f>
        <v>VARSITY BOYS</v>
      </c>
      <c r="K40" s="49">
        <f t="shared" si="2"/>
        <v>4</v>
      </c>
      <c r="L40" s="49">
        <v>5</v>
      </c>
    </row>
    <row r="41" spans="1:12" ht="14.25" customHeight="1" x14ac:dyDescent="0.35">
      <c r="A41" s="53" t="s">
        <v>689</v>
      </c>
      <c r="B41" s="33">
        <v>11</v>
      </c>
      <c r="C41" s="33" t="s">
        <v>917</v>
      </c>
      <c r="D41" s="33">
        <v>2</v>
      </c>
      <c r="E41" s="49">
        <v>1235</v>
      </c>
      <c r="F41" s="10" t="str">
        <f>+VLOOKUP(E41,Participants!$A$1:$F$798,2,FALSE)</f>
        <v>Jaxson Sagwitz</v>
      </c>
      <c r="G41" s="10" t="str">
        <f>+VLOOKUP(E41,Participants!$A$1:$F$798,4,FALSE)</f>
        <v>MQA</v>
      </c>
      <c r="H41" s="10" t="str">
        <f>+VLOOKUP(E41,Participants!$A$1:$F$798,5,FALSE)</f>
        <v>M</v>
      </c>
      <c r="I41" s="10">
        <f>+VLOOKUP(E41,Participants!$A$1:$F$798,3,FALSE)</f>
        <v>8</v>
      </c>
      <c r="J41" s="10" t="str">
        <f>+VLOOKUP(E41,Participants!$A$1:$G$798,7,FALSE)</f>
        <v>VARSITY BOYS</v>
      </c>
      <c r="K41" s="49">
        <f t="shared" si="2"/>
        <v>5</v>
      </c>
      <c r="L41" s="49">
        <v>4</v>
      </c>
    </row>
    <row r="42" spans="1:12" ht="14.25" customHeight="1" x14ac:dyDescent="0.35">
      <c r="A42" s="53" t="s">
        <v>689</v>
      </c>
      <c r="B42" s="33">
        <v>12</v>
      </c>
      <c r="C42" s="33" t="s">
        <v>923</v>
      </c>
      <c r="D42" s="33">
        <v>2</v>
      </c>
      <c r="E42" s="49">
        <v>1233</v>
      </c>
      <c r="F42" s="10" t="str">
        <f>+VLOOKUP(E42,Participants!$A$1:$F$798,2,FALSE)</f>
        <v>Everett Nemeth</v>
      </c>
      <c r="G42" s="10" t="str">
        <f>+VLOOKUP(E42,Participants!$A$1:$F$798,4,FALSE)</f>
        <v>MQA</v>
      </c>
      <c r="H42" s="10" t="str">
        <f>+VLOOKUP(E42,Participants!$A$1:$F$798,5,FALSE)</f>
        <v>M</v>
      </c>
      <c r="I42" s="10">
        <f>+VLOOKUP(E42,Participants!$A$1:$F$798,3,FALSE)</f>
        <v>8</v>
      </c>
      <c r="J42" s="10" t="str">
        <f>+VLOOKUP(E42,Participants!$A$1:$G$798,7,FALSE)</f>
        <v>VARSITY BOYS</v>
      </c>
      <c r="K42" s="49">
        <f t="shared" si="2"/>
        <v>6</v>
      </c>
      <c r="L42" s="49">
        <v>3</v>
      </c>
    </row>
    <row r="43" spans="1:12" ht="14.25" customHeight="1" x14ac:dyDescent="0.35">
      <c r="A43" s="53" t="s">
        <v>689</v>
      </c>
      <c r="B43" s="33">
        <v>12</v>
      </c>
      <c r="C43" s="33" t="s">
        <v>924</v>
      </c>
      <c r="D43" s="33">
        <v>3</v>
      </c>
      <c r="E43" s="49">
        <v>1528</v>
      </c>
      <c r="F43" s="10" t="str">
        <f>+VLOOKUP(E43,Participants!$A$1:$F$798,2,FALSE)</f>
        <v>Colin Pilla</v>
      </c>
      <c r="G43" s="10" t="str">
        <f>+VLOOKUP(E43,Participants!$A$1:$F$798,4,FALSE)</f>
        <v>SKS</v>
      </c>
      <c r="H43" s="10" t="str">
        <f>+VLOOKUP(E43,Participants!$A$1:$F$798,5,FALSE)</f>
        <v>M</v>
      </c>
      <c r="I43" s="10">
        <f>+VLOOKUP(E43,Participants!$A$1:$F$798,3,FALSE)</f>
        <v>7</v>
      </c>
      <c r="J43" s="10" t="str">
        <f>+VLOOKUP(E43,Participants!$A$1:$G$798,7,FALSE)</f>
        <v>VARSITY BOYS</v>
      </c>
      <c r="K43" s="49">
        <f t="shared" si="2"/>
        <v>7</v>
      </c>
      <c r="L43" s="49">
        <v>2</v>
      </c>
    </row>
    <row r="44" spans="1:12" ht="14.25" customHeight="1" x14ac:dyDescent="0.35">
      <c r="A44" s="53" t="s">
        <v>689</v>
      </c>
      <c r="B44" s="33">
        <v>12</v>
      </c>
      <c r="C44" s="33" t="s">
        <v>922</v>
      </c>
      <c r="D44" s="33">
        <v>1</v>
      </c>
      <c r="E44" s="49">
        <v>1522</v>
      </c>
      <c r="F44" s="10" t="str">
        <f>+VLOOKUP(E44,Participants!$A$1:$F$798,2,FALSE)</f>
        <v>Joshua Bondra</v>
      </c>
      <c r="G44" s="10" t="str">
        <f>+VLOOKUP(E44,Participants!$A$1:$F$798,4,FALSE)</f>
        <v>SKS</v>
      </c>
      <c r="H44" s="10" t="str">
        <f>+VLOOKUP(E44,Participants!$A$1:$F$798,5,FALSE)</f>
        <v>M</v>
      </c>
      <c r="I44" s="10">
        <f>+VLOOKUP(E44,Participants!$A$1:$F$798,3,FALSE)</f>
        <v>7</v>
      </c>
      <c r="J44" s="10" t="str">
        <f>+VLOOKUP(E44,Participants!$A$1:$G$798,7,FALSE)</f>
        <v>VARSITY BOYS</v>
      </c>
      <c r="K44" s="49">
        <f t="shared" si="2"/>
        <v>8</v>
      </c>
      <c r="L44" s="49">
        <v>1</v>
      </c>
    </row>
    <row r="45" spans="1:12" ht="14.25" customHeight="1" x14ac:dyDescent="0.35">
      <c r="A45" s="53" t="s">
        <v>689</v>
      </c>
      <c r="B45" s="33">
        <v>11</v>
      </c>
      <c r="C45" s="33" t="s">
        <v>920</v>
      </c>
      <c r="D45" s="33">
        <v>5</v>
      </c>
      <c r="E45" s="49">
        <v>802</v>
      </c>
      <c r="F45" s="10" t="str">
        <f>+VLOOKUP(E45,Participants!$A$1:$F$798,2,FALSE)</f>
        <v>Malachi McCoy</v>
      </c>
      <c r="G45" s="10" t="str">
        <f>+VLOOKUP(E45,Participants!$A$1:$F$798,4,FALSE)</f>
        <v>DMA</v>
      </c>
      <c r="H45" s="10" t="str">
        <f>+VLOOKUP(E45,Participants!$A$1:$F$798,5,FALSE)</f>
        <v>M</v>
      </c>
      <c r="I45" s="10">
        <f>+VLOOKUP(E45,Participants!$A$1:$F$798,3,FALSE)</f>
        <v>7</v>
      </c>
      <c r="J45" s="10" t="str">
        <f>+VLOOKUP(E45,Participants!$A$1:$G$798,7,FALSE)</f>
        <v>VARSITY BOYS</v>
      </c>
      <c r="K45" s="49">
        <f t="shared" si="2"/>
        <v>9</v>
      </c>
      <c r="L45" s="49"/>
    </row>
    <row r="46" spans="1:12" ht="14.25" customHeight="1" x14ac:dyDescent="0.35">
      <c r="A46" s="53"/>
      <c r="B46" s="33"/>
      <c r="C46" s="33"/>
      <c r="D46" s="33"/>
      <c r="E46" s="49"/>
      <c r="F46" s="10"/>
      <c r="G46" s="10"/>
      <c r="H46" s="10"/>
      <c r="I46" s="10"/>
      <c r="J46" s="10"/>
      <c r="K46" s="49"/>
      <c r="L46" s="49"/>
    </row>
    <row r="47" spans="1:12" ht="14.25" customHeight="1" x14ac:dyDescent="0.35">
      <c r="A47" s="53" t="s">
        <v>689</v>
      </c>
      <c r="B47" s="33">
        <v>8</v>
      </c>
      <c r="C47" s="33" t="s">
        <v>949</v>
      </c>
      <c r="D47" s="33">
        <v>4</v>
      </c>
      <c r="E47" s="49">
        <v>815</v>
      </c>
      <c r="F47" s="10" t="str">
        <f>+VLOOKUP(E47,Participants!$A$1:$F$798,2,FALSE)</f>
        <v>Kennedy Williams</v>
      </c>
      <c r="G47" s="10" t="str">
        <f>+VLOOKUP(E47,Participants!$A$1:$F$798,4,FALSE)</f>
        <v>DMA</v>
      </c>
      <c r="H47" s="10" t="str">
        <f>+VLOOKUP(E47,Participants!$A$1:$F$798,5,FALSE)</f>
        <v>F</v>
      </c>
      <c r="I47" s="10">
        <f>+VLOOKUP(E47,Participants!$A$1:$F$798,3,FALSE)</f>
        <v>8</v>
      </c>
      <c r="J47" s="10" t="str">
        <f>+VLOOKUP(E47,Participants!$A$1:$G$798,7,FALSE)</f>
        <v>VARSITY GIRLS</v>
      </c>
      <c r="K47" s="49">
        <v>1</v>
      </c>
      <c r="L47" s="49">
        <v>10</v>
      </c>
    </row>
    <row r="48" spans="1:12" ht="14.25" customHeight="1" x14ac:dyDescent="0.35">
      <c r="A48" s="53" t="s">
        <v>689</v>
      </c>
      <c r="B48" s="33">
        <v>9</v>
      </c>
      <c r="C48" s="33" t="s">
        <v>954</v>
      </c>
      <c r="D48" s="33">
        <v>3</v>
      </c>
      <c r="E48" s="49">
        <v>814</v>
      </c>
      <c r="F48" s="10" t="str">
        <f>+VLOOKUP(E48,Participants!$A$1:$F$798,2,FALSE)</f>
        <v>Londyn Tomman</v>
      </c>
      <c r="G48" s="10" t="str">
        <f>+VLOOKUP(E48,Participants!$A$1:$F$798,4,FALSE)</f>
        <v>DMA</v>
      </c>
      <c r="H48" s="10" t="str">
        <f>+VLOOKUP(E48,Participants!$A$1:$F$798,5,FALSE)</f>
        <v>F</v>
      </c>
      <c r="I48" s="10">
        <f>+VLOOKUP(E48,Participants!$A$1:$F$798,3,FALSE)</f>
        <v>7</v>
      </c>
      <c r="J48" s="10" t="str">
        <f>+VLOOKUP(E48,Participants!$A$1:$G$798,7,FALSE)</f>
        <v>VARSITY GIRLS</v>
      </c>
      <c r="K48" s="49">
        <f>K47+1</f>
        <v>2</v>
      </c>
      <c r="L48" s="49">
        <v>8</v>
      </c>
    </row>
    <row r="49" spans="1:12" ht="14.25" customHeight="1" x14ac:dyDescent="0.35">
      <c r="A49" s="53" t="s">
        <v>689</v>
      </c>
      <c r="B49" s="33">
        <v>9</v>
      </c>
      <c r="C49" s="33" t="s">
        <v>953</v>
      </c>
      <c r="D49" s="33">
        <v>2</v>
      </c>
      <c r="E49" s="49">
        <v>392</v>
      </c>
      <c r="F49" s="10" t="str">
        <f>+VLOOKUP(E49,Participants!$A$1:$F$798,2,FALSE)</f>
        <v>Reese Dippold</v>
      </c>
      <c r="G49" s="10" t="str">
        <f>+VLOOKUP(E49,Participants!$A$1:$F$798,4,FALSE)</f>
        <v>AAP</v>
      </c>
      <c r="H49" s="10" t="str">
        <f>+VLOOKUP(E49,Participants!$A$1:$F$798,5,FALSE)</f>
        <v>F</v>
      </c>
      <c r="I49" s="10">
        <f>+VLOOKUP(E49,Participants!$A$1:$F$798,3,FALSE)</f>
        <v>7</v>
      </c>
      <c r="J49" s="10" t="str">
        <f>+VLOOKUP(E49,Participants!$A$1:$G$798,7,FALSE)</f>
        <v>VARSITY GIRLS</v>
      </c>
      <c r="K49" s="49">
        <f t="shared" ref="K49:K63" si="3">K48+1</f>
        <v>3</v>
      </c>
      <c r="L49" s="49">
        <v>6</v>
      </c>
    </row>
    <row r="50" spans="1:12" ht="14.25" customHeight="1" x14ac:dyDescent="0.35">
      <c r="A50" s="53" t="s">
        <v>689</v>
      </c>
      <c r="B50" s="33">
        <v>9</v>
      </c>
      <c r="C50" s="33" t="s">
        <v>830</v>
      </c>
      <c r="D50" s="33">
        <v>4</v>
      </c>
      <c r="E50" s="49">
        <v>394</v>
      </c>
      <c r="F50" s="10" t="str">
        <f>+VLOOKUP(E50,Participants!$A$1:$F$798,2,FALSE)</f>
        <v>Alessandra Park</v>
      </c>
      <c r="G50" s="10" t="str">
        <f>+VLOOKUP(E50,Participants!$A$1:$F$798,4,FALSE)</f>
        <v>AAP</v>
      </c>
      <c r="H50" s="10" t="str">
        <f>+VLOOKUP(E50,Participants!$A$1:$F$798,5,FALSE)</f>
        <v>F</v>
      </c>
      <c r="I50" s="10">
        <f>+VLOOKUP(E50,Participants!$A$1:$F$798,3,FALSE)</f>
        <v>7</v>
      </c>
      <c r="J50" s="10" t="str">
        <f>+VLOOKUP(E50,Participants!$A$1:$G$798,7,FALSE)</f>
        <v>VARSITY GIRLS</v>
      </c>
      <c r="K50" s="49">
        <f t="shared" si="3"/>
        <v>4</v>
      </c>
      <c r="L50" s="49">
        <v>5</v>
      </c>
    </row>
    <row r="51" spans="1:12" ht="14.25" customHeight="1" x14ac:dyDescent="0.35">
      <c r="A51" s="53" t="s">
        <v>689</v>
      </c>
      <c r="B51" s="33">
        <v>8</v>
      </c>
      <c r="C51" s="33" t="s">
        <v>948</v>
      </c>
      <c r="D51" s="33">
        <v>3</v>
      </c>
      <c r="E51" s="49">
        <v>397</v>
      </c>
      <c r="F51" s="10" t="str">
        <f>+VLOOKUP(E51,Participants!$A$1:$F$798,2,FALSE)</f>
        <v>Alexandra Robinson</v>
      </c>
      <c r="G51" s="10" t="str">
        <f>+VLOOKUP(E51,Participants!$A$1:$F$798,4,FALSE)</f>
        <v>AAP</v>
      </c>
      <c r="H51" s="10" t="str">
        <f>+VLOOKUP(E51,Participants!$A$1:$F$798,5,FALSE)</f>
        <v>F</v>
      </c>
      <c r="I51" s="10">
        <f>+VLOOKUP(E51,Participants!$A$1:$F$798,3,FALSE)</f>
        <v>7</v>
      </c>
      <c r="J51" s="10" t="str">
        <f>+VLOOKUP(E51,Participants!$A$1:$G$798,7,FALSE)</f>
        <v>VARSITY GIRLS</v>
      </c>
      <c r="K51" s="49">
        <f t="shared" si="3"/>
        <v>5</v>
      </c>
      <c r="L51" s="49">
        <v>4</v>
      </c>
    </row>
    <row r="52" spans="1:12" ht="14.25" customHeight="1" x14ac:dyDescent="0.35">
      <c r="A52" s="53" t="s">
        <v>689</v>
      </c>
      <c r="B52" s="33">
        <v>8</v>
      </c>
      <c r="C52" s="33" t="s">
        <v>946</v>
      </c>
      <c r="D52" s="33">
        <v>1</v>
      </c>
      <c r="E52" s="49">
        <v>1564</v>
      </c>
      <c r="F52" s="10" t="str">
        <f>+VLOOKUP(E52,Participants!$A$1:$F$798,2,FALSE)</f>
        <v>Olivia Kaminski</v>
      </c>
      <c r="G52" s="10" t="str">
        <f>+VLOOKUP(E52,Participants!$A$1:$F$798,4,FALSE)</f>
        <v>SKS</v>
      </c>
      <c r="H52" s="10" t="str">
        <f>+VLOOKUP(E52,Participants!$A$1:$F$798,5,FALSE)</f>
        <v>F</v>
      </c>
      <c r="I52" s="10">
        <f>+VLOOKUP(E52,Participants!$A$1:$F$798,3,FALSE)</f>
        <v>8</v>
      </c>
      <c r="J52" s="10" t="str">
        <f>+VLOOKUP(E52,Participants!$A$1:$G$798,7,FALSE)</f>
        <v>VARSITY GIRLS</v>
      </c>
      <c r="K52" s="49">
        <f t="shared" si="3"/>
        <v>6</v>
      </c>
      <c r="L52" s="49">
        <v>3</v>
      </c>
    </row>
    <row r="53" spans="1:12" ht="14.25" customHeight="1" x14ac:dyDescent="0.35">
      <c r="A53" s="53" t="s">
        <v>689</v>
      </c>
      <c r="B53" s="33">
        <v>8</v>
      </c>
      <c r="C53" s="33" t="s">
        <v>947</v>
      </c>
      <c r="D53" s="33">
        <v>2</v>
      </c>
      <c r="E53" s="49">
        <v>678</v>
      </c>
      <c r="F53" s="10" t="str">
        <f>+VLOOKUP(E53,Participants!$A$1:$F$798,2,FALSE)</f>
        <v>Kaylie Mitchell</v>
      </c>
      <c r="G53" s="10" t="str">
        <f>+VLOOKUP(E53,Participants!$A$1:$F$798,4,FALSE)</f>
        <v>BTA</v>
      </c>
      <c r="H53" s="10" t="str">
        <f>+VLOOKUP(E53,Participants!$A$1:$F$798,5,FALSE)</f>
        <v>F</v>
      </c>
      <c r="I53" s="10">
        <f>+VLOOKUP(E53,Participants!$A$1:$F$798,3,FALSE)</f>
        <v>8</v>
      </c>
      <c r="J53" s="10" t="str">
        <f>+VLOOKUP(E53,Participants!$A$1:$G$798,7,FALSE)</f>
        <v>VARSITY GIRLS</v>
      </c>
      <c r="K53" s="49">
        <f t="shared" si="3"/>
        <v>7</v>
      </c>
      <c r="L53" s="49">
        <v>2</v>
      </c>
    </row>
    <row r="54" spans="1:12" ht="14.25" customHeight="1" x14ac:dyDescent="0.35">
      <c r="A54" s="53" t="s">
        <v>689</v>
      </c>
      <c r="B54" s="33">
        <v>10</v>
      </c>
      <c r="C54" s="33" t="s">
        <v>958</v>
      </c>
      <c r="D54" s="33">
        <v>2</v>
      </c>
      <c r="E54" s="49">
        <v>806</v>
      </c>
      <c r="F54" s="10" t="str">
        <f>+VLOOKUP(E54,Participants!$A$1:$F$798,2,FALSE)</f>
        <v>Victoria Woltshock</v>
      </c>
      <c r="G54" s="10" t="str">
        <f>+VLOOKUP(E54,Participants!$A$1:$F$798,4,FALSE)</f>
        <v>DMA</v>
      </c>
      <c r="H54" s="10" t="str">
        <f>+VLOOKUP(E54,Participants!$A$1:$F$798,5,FALSE)</f>
        <v>F</v>
      </c>
      <c r="I54" s="10">
        <f>+VLOOKUP(E54,Participants!$A$1:$F$798,3,FALSE)</f>
        <v>7</v>
      </c>
      <c r="J54" s="10" t="str">
        <f>+VLOOKUP(E54,Participants!$A$1:$G$798,7,FALSE)</f>
        <v>VARSITY GIRLS</v>
      </c>
      <c r="K54" s="49">
        <f t="shared" si="3"/>
        <v>8</v>
      </c>
      <c r="L54" s="49">
        <v>1</v>
      </c>
    </row>
    <row r="55" spans="1:12" ht="14.25" customHeight="1" x14ac:dyDescent="0.35">
      <c r="A55" s="53" t="s">
        <v>689</v>
      </c>
      <c r="B55" s="33">
        <v>9</v>
      </c>
      <c r="C55" s="33" t="s">
        <v>955</v>
      </c>
      <c r="D55" s="33">
        <v>5</v>
      </c>
      <c r="E55" s="49">
        <v>808</v>
      </c>
      <c r="F55" s="10" t="str">
        <f>+VLOOKUP(E55,Participants!$A$1:$F$798,2,FALSE)</f>
        <v>Leah Straub</v>
      </c>
      <c r="G55" s="10" t="str">
        <f>+VLOOKUP(E55,Participants!$A$1:$F$798,4,FALSE)</f>
        <v>DMA</v>
      </c>
      <c r="H55" s="10" t="str">
        <f>+VLOOKUP(E55,Participants!$A$1:$F$798,5,FALSE)</f>
        <v>F</v>
      </c>
      <c r="I55" s="10">
        <f>+VLOOKUP(E55,Participants!$A$1:$F$798,3,FALSE)</f>
        <v>7</v>
      </c>
      <c r="J55" s="10" t="str">
        <f>+VLOOKUP(E55,Participants!$A$1:$G$798,7,FALSE)</f>
        <v>VARSITY GIRLS</v>
      </c>
      <c r="K55" s="49">
        <f t="shared" si="3"/>
        <v>9</v>
      </c>
      <c r="L55" s="49"/>
    </row>
    <row r="56" spans="1:12" ht="14.25" customHeight="1" x14ac:dyDescent="0.35">
      <c r="A56" s="53" t="s">
        <v>689</v>
      </c>
      <c r="B56" s="33">
        <v>8</v>
      </c>
      <c r="C56" s="33" t="s">
        <v>950</v>
      </c>
      <c r="D56" s="33">
        <v>5</v>
      </c>
      <c r="E56" s="49">
        <v>398</v>
      </c>
      <c r="F56" s="10" t="str">
        <f>+VLOOKUP(E56,Participants!$A$1:$F$798,2,FALSE)</f>
        <v>Rachel Sauber</v>
      </c>
      <c r="G56" s="10" t="str">
        <f>+VLOOKUP(E56,Participants!$A$1:$F$798,4,FALSE)</f>
        <v>AAP</v>
      </c>
      <c r="H56" s="10" t="str">
        <f>+VLOOKUP(E56,Participants!$A$1:$F$798,5,FALSE)</f>
        <v>F</v>
      </c>
      <c r="I56" s="10">
        <f>+VLOOKUP(E56,Participants!$A$1:$F$798,3,FALSE)</f>
        <v>7</v>
      </c>
      <c r="J56" s="10" t="str">
        <f>+VLOOKUP(E56,Participants!$A$1:$G$798,7,FALSE)</f>
        <v>VARSITY GIRLS</v>
      </c>
      <c r="K56" s="49">
        <f t="shared" si="3"/>
        <v>10</v>
      </c>
      <c r="L56" s="49"/>
    </row>
    <row r="57" spans="1:12" ht="14.25" customHeight="1" x14ac:dyDescent="0.35">
      <c r="A57" s="53" t="s">
        <v>689</v>
      </c>
      <c r="B57" s="33">
        <v>10</v>
      </c>
      <c r="C57" s="33" t="s">
        <v>957</v>
      </c>
      <c r="D57" s="33">
        <v>1</v>
      </c>
      <c r="E57" s="49">
        <v>396</v>
      </c>
      <c r="F57" s="10" t="str">
        <f>+VLOOKUP(E57,Participants!$A$1:$F$798,2,FALSE)</f>
        <v>Adeline Phelps</v>
      </c>
      <c r="G57" s="10" t="str">
        <f>+VLOOKUP(E57,Participants!$A$1:$F$798,4,FALSE)</f>
        <v>AAP</v>
      </c>
      <c r="H57" s="10" t="str">
        <f>+VLOOKUP(E57,Participants!$A$1:$F$798,5,FALSE)</f>
        <v>F</v>
      </c>
      <c r="I57" s="10">
        <f>+VLOOKUP(E57,Participants!$A$1:$F$798,3,FALSE)</f>
        <v>7</v>
      </c>
      <c r="J57" s="10" t="str">
        <f>+VLOOKUP(E57,Participants!$A$1:$G$798,7,FALSE)</f>
        <v>VARSITY GIRLS</v>
      </c>
      <c r="K57" s="49">
        <f t="shared" si="3"/>
        <v>11</v>
      </c>
      <c r="L57" s="49"/>
    </row>
    <row r="58" spans="1:12" ht="14.25" customHeight="1" x14ac:dyDescent="0.35">
      <c r="A58" s="53" t="s">
        <v>689</v>
      </c>
      <c r="B58" s="33">
        <v>9</v>
      </c>
      <c r="C58" s="33" t="s">
        <v>952</v>
      </c>
      <c r="D58" s="33">
        <v>1</v>
      </c>
      <c r="E58" s="49">
        <v>1550</v>
      </c>
      <c r="F58" s="10" t="str">
        <f>+VLOOKUP(E58,Participants!$A$1:$F$798,2,FALSE)</f>
        <v>Rowan Mondi</v>
      </c>
      <c r="G58" s="10" t="str">
        <f>+VLOOKUP(E58,Participants!$A$1:$F$798,4,FALSE)</f>
        <v>SKS</v>
      </c>
      <c r="H58" s="10" t="str">
        <f>+VLOOKUP(E58,Participants!$A$1:$F$798,5,FALSE)</f>
        <v>F</v>
      </c>
      <c r="I58" s="10">
        <f>+VLOOKUP(E58,Participants!$A$1:$F$798,3,FALSE)</f>
        <v>7</v>
      </c>
      <c r="J58" s="10" t="str">
        <f>+VLOOKUP(E58,Participants!$A$1:$G$798,7,FALSE)</f>
        <v>VARSITY GIRLS</v>
      </c>
      <c r="K58" s="49">
        <f t="shared" si="3"/>
        <v>12</v>
      </c>
      <c r="L58" s="49"/>
    </row>
    <row r="59" spans="1:12" ht="14.25" customHeight="1" x14ac:dyDescent="0.35">
      <c r="A59" s="53" t="s">
        <v>689</v>
      </c>
      <c r="B59" s="33">
        <v>10</v>
      </c>
      <c r="C59" s="33" t="s">
        <v>961</v>
      </c>
      <c r="D59" s="33">
        <v>5</v>
      </c>
      <c r="E59" s="49">
        <v>405</v>
      </c>
      <c r="F59" s="10" t="str">
        <f>+VLOOKUP(E59,Participants!$A$1:$F$798,2,FALSE)</f>
        <v>Morgan Randall</v>
      </c>
      <c r="G59" s="10" t="str">
        <f>+VLOOKUP(E59,Participants!$A$1:$F$798,4,FALSE)</f>
        <v>AAP</v>
      </c>
      <c r="H59" s="10" t="str">
        <f>+VLOOKUP(E59,Participants!$A$1:$F$798,5,FALSE)</f>
        <v>F</v>
      </c>
      <c r="I59" s="10">
        <f>+VLOOKUP(E59,Participants!$A$1:$F$798,3,FALSE)</f>
        <v>8</v>
      </c>
      <c r="J59" s="10" t="str">
        <f>+VLOOKUP(E59,Participants!$A$1:$G$798,7,FALSE)</f>
        <v>VARSITY GIRLS</v>
      </c>
      <c r="K59" s="49">
        <f t="shared" si="3"/>
        <v>13</v>
      </c>
      <c r="L59" s="49"/>
    </row>
    <row r="60" spans="1:12" ht="14.25" customHeight="1" x14ac:dyDescent="0.35">
      <c r="A60" s="53" t="s">
        <v>689</v>
      </c>
      <c r="B60" s="33">
        <v>10</v>
      </c>
      <c r="C60" s="33" t="s">
        <v>960</v>
      </c>
      <c r="D60" s="33">
        <v>4</v>
      </c>
      <c r="E60" s="49">
        <v>770</v>
      </c>
      <c r="F60" s="10" t="str">
        <f>+VLOOKUP(E60,Participants!$A$1:$F$798,2,FALSE)</f>
        <v>McKenzie Grissom</v>
      </c>
      <c r="G60" s="10" t="str">
        <f>+VLOOKUP(E60,Participants!$A$1:$F$798,4,FALSE)</f>
        <v>CDP</v>
      </c>
      <c r="H60" s="10" t="str">
        <f>+VLOOKUP(E60,Participants!$A$1:$F$798,5,FALSE)</f>
        <v>F</v>
      </c>
      <c r="I60" s="10">
        <f>+VLOOKUP(E60,Participants!$A$1:$F$798,3,FALSE)</f>
        <v>8</v>
      </c>
      <c r="J60" s="10" t="str">
        <f>+VLOOKUP(E60,Participants!$A$1:$G$798,7,FALSE)</f>
        <v>VARSITY GIRLS</v>
      </c>
      <c r="K60" s="49">
        <f t="shared" si="3"/>
        <v>14</v>
      </c>
      <c r="L60" s="49"/>
    </row>
    <row r="61" spans="1:12" ht="14.25" customHeight="1" x14ac:dyDescent="0.35">
      <c r="A61" s="53" t="s">
        <v>689</v>
      </c>
      <c r="B61" s="33">
        <v>8</v>
      </c>
      <c r="C61" s="33" t="s">
        <v>951</v>
      </c>
      <c r="D61" s="33">
        <v>6</v>
      </c>
      <c r="E61" s="49">
        <v>1688</v>
      </c>
      <c r="F61" s="10" t="str">
        <f>+VLOOKUP(E61,Participants!$A$1:$F$798,2,FALSE)</f>
        <v>Chloe Boosel</v>
      </c>
      <c r="G61" s="10" t="str">
        <f>+VLOOKUP(E61,Participants!$A$1:$F$798,4,FALSE)</f>
        <v>STG</v>
      </c>
      <c r="H61" s="10" t="str">
        <f>+VLOOKUP(E61,Participants!$A$1:$F$798,5,FALSE)</f>
        <v>F</v>
      </c>
      <c r="I61" s="10">
        <f>+VLOOKUP(E61,Participants!$A$1:$F$798,3,FALSE)</f>
        <v>7</v>
      </c>
      <c r="J61" s="10" t="str">
        <f>+VLOOKUP(E61,Participants!$A$1:$G$798,7,FALSE)</f>
        <v>VARSITY GIRLS</v>
      </c>
      <c r="K61" s="49">
        <f t="shared" si="3"/>
        <v>15</v>
      </c>
      <c r="L61" s="49"/>
    </row>
    <row r="62" spans="1:12" ht="14.25" customHeight="1" x14ac:dyDescent="0.35">
      <c r="A62" s="53" t="s">
        <v>689</v>
      </c>
      <c r="B62" s="33">
        <v>9</v>
      </c>
      <c r="C62" s="33" t="s">
        <v>956</v>
      </c>
      <c r="D62" s="33">
        <v>6</v>
      </c>
      <c r="E62" s="49">
        <v>391</v>
      </c>
      <c r="F62" s="10" t="str">
        <f>+VLOOKUP(E62,Participants!$A$1:$F$798,2,FALSE)</f>
        <v>Claire Burch</v>
      </c>
      <c r="G62" s="10" t="str">
        <f>+VLOOKUP(E62,Participants!$A$1:$F$798,4,FALSE)</f>
        <v>AAP</v>
      </c>
      <c r="H62" s="10" t="str">
        <f>+VLOOKUP(E62,Participants!$A$1:$F$798,5,FALSE)</f>
        <v>F</v>
      </c>
      <c r="I62" s="10">
        <f>+VLOOKUP(E62,Participants!$A$1:$F$798,3,FALSE)</f>
        <v>7</v>
      </c>
      <c r="J62" s="10" t="str">
        <f>+VLOOKUP(E62,Participants!$A$1:$G$798,7,FALSE)</f>
        <v>VARSITY GIRLS</v>
      </c>
      <c r="K62" s="49">
        <f t="shared" si="3"/>
        <v>16</v>
      </c>
      <c r="L62" s="49"/>
    </row>
    <row r="63" spans="1:12" ht="14.25" customHeight="1" x14ac:dyDescent="0.35">
      <c r="A63" s="53" t="s">
        <v>689</v>
      </c>
      <c r="B63" s="33">
        <v>10</v>
      </c>
      <c r="C63" s="33" t="s">
        <v>959</v>
      </c>
      <c r="D63" s="33">
        <v>3</v>
      </c>
      <c r="E63" s="49">
        <v>401</v>
      </c>
      <c r="F63" s="10" t="str">
        <f>+VLOOKUP(E63,Participants!$A$1:$F$798,2,FALSE)</f>
        <v>Elizabeth Austin</v>
      </c>
      <c r="G63" s="10" t="str">
        <f>+VLOOKUP(E63,Participants!$A$1:$F$798,4,FALSE)</f>
        <v>AAP</v>
      </c>
      <c r="H63" s="10" t="str">
        <f>+VLOOKUP(E63,Participants!$A$1:$F$798,5,FALSE)</f>
        <v>F</v>
      </c>
      <c r="I63" s="10">
        <f>+VLOOKUP(E63,Participants!$A$1:$F$798,3,FALSE)</f>
        <v>8</v>
      </c>
      <c r="J63" s="10" t="str">
        <f>+VLOOKUP(E63,Participants!$A$1:$G$798,7,FALSE)</f>
        <v>VARSITY GIRLS</v>
      </c>
      <c r="K63" s="49">
        <f t="shared" si="3"/>
        <v>17</v>
      </c>
      <c r="L63" s="49"/>
    </row>
    <row r="64" spans="1:12" ht="14.25" customHeight="1" x14ac:dyDescent="0.35">
      <c r="A64" s="63"/>
      <c r="B64" s="37"/>
      <c r="C64" s="37"/>
      <c r="D64" s="37"/>
      <c r="E64" s="29"/>
    </row>
    <row r="65" spans="1:26" ht="14.25" customHeight="1" x14ac:dyDescent="0.35">
      <c r="A65" s="63"/>
      <c r="B65" s="37"/>
      <c r="C65" s="37"/>
      <c r="D65" s="37"/>
      <c r="E65" s="29"/>
    </row>
    <row r="66" spans="1:26" ht="14.25" customHeight="1" x14ac:dyDescent="0.35">
      <c r="A66" s="63"/>
      <c r="B66" s="37"/>
      <c r="C66" s="37"/>
      <c r="D66" s="37"/>
      <c r="E66" s="29"/>
    </row>
    <row r="67" spans="1:26" ht="14.25" customHeight="1" x14ac:dyDescent="0.35">
      <c r="A67" s="63"/>
      <c r="B67" s="37"/>
      <c r="C67" s="37"/>
      <c r="D67" s="37"/>
      <c r="E67" s="29"/>
    </row>
    <row r="68" spans="1:26" ht="14.25" customHeight="1" x14ac:dyDescent="0.35">
      <c r="A68" s="63"/>
      <c r="B68" s="37"/>
      <c r="C68" s="37"/>
      <c r="D68" s="37"/>
      <c r="E68" s="29"/>
    </row>
    <row r="69" spans="1:26" ht="14.25" customHeight="1" x14ac:dyDescent="0.35">
      <c r="A69" s="63"/>
      <c r="B69" s="37"/>
      <c r="C69" s="37"/>
      <c r="D69" s="37"/>
      <c r="E69" s="29"/>
    </row>
    <row r="70" spans="1:26" ht="14.25" customHeight="1" x14ac:dyDescent="0.25">
      <c r="E70" s="29"/>
    </row>
    <row r="71" spans="1:26" ht="14.25" customHeight="1" x14ac:dyDescent="0.25">
      <c r="E71" s="29"/>
    </row>
    <row r="72" spans="1:26" ht="14.25" customHeight="1" x14ac:dyDescent="0.25">
      <c r="E72" s="29"/>
    </row>
    <row r="73" spans="1:26" ht="14.25" customHeight="1" x14ac:dyDescent="0.25">
      <c r="E73" s="29"/>
    </row>
    <row r="74" spans="1:26" ht="14.25" customHeight="1" x14ac:dyDescent="0.25">
      <c r="E74" s="29"/>
    </row>
    <row r="75" spans="1:26" ht="14.25" customHeight="1" x14ac:dyDescent="0.25">
      <c r="B75" s="38" t="s">
        <v>61</v>
      </c>
      <c r="C75" s="38" t="s">
        <v>23</v>
      </c>
      <c r="D75" s="38" t="s">
        <v>14</v>
      </c>
      <c r="E75" s="38" t="s">
        <v>21</v>
      </c>
      <c r="F75" s="38" t="s">
        <v>16</v>
      </c>
      <c r="G75" s="38" t="s">
        <v>30</v>
      </c>
      <c r="H75" s="38" t="s">
        <v>25</v>
      </c>
      <c r="I75" s="38" t="s">
        <v>257</v>
      </c>
      <c r="J75" s="38" t="s">
        <v>229</v>
      </c>
      <c r="K75" s="38" t="s">
        <v>36</v>
      </c>
      <c r="L75" s="38" t="s">
        <v>41</v>
      </c>
      <c r="M75" s="38" t="s">
        <v>63</v>
      </c>
      <c r="N75" s="38" t="s">
        <v>47</v>
      </c>
      <c r="O75" s="38" t="s">
        <v>55</v>
      </c>
      <c r="P75" s="38" t="s">
        <v>72</v>
      </c>
      <c r="Q75" s="38" t="s">
        <v>66</v>
      </c>
      <c r="R75" s="38" t="s">
        <v>347</v>
      </c>
      <c r="S75" s="38" t="s">
        <v>75</v>
      </c>
      <c r="T75" s="38" t="s">
        <v>78</v>
      </c>
      <c r="U75" s="38" t="s">
        <v>445</v>
      </c>
      <c r="V75" s="38" t="s">
        <v>653</v>
      </c>
      <c r="W75" s="38" t="s">
        <v>654</v>
      </c>
      <c r="X75" s="38" t="s">
        <v>588</v>
      </c>
      <c r="Y75" s="38" t="s">
        <v>50</v>
      </c>
      <c r="Z75" s="39" t="s">
        <v>655</v>
      </c>
    </row>
    <row r="76" spans="1:26" ht="14.25" customHeight="1" x14ac:dyDescent="0.25">
      <c r="A76" s="7" t="s">
        <v>57</v>
      </c>
      <c r="B76" s="7">
        <f t="shared" ref="B76:K79" si="4">+SUMIFS($L$2:$L$63,$J$2:$J$63,$A76,$G$2:$G$63,B$75)</f>
        <v>7</v>
      </c>
      <c r="C76" s="7">
        <f t="shared" si="4"/>
        <v>0</v>
      </c>
      <c r="D76" s="7">
        <f t="shared" si="4"/>
        <v>0</v>
      </c>
      <c r="E76" s="29">
        <f t="shared" si="4"/>
        <v>0</v>
      </c>
      <c r="F76" s="7">
        <f t="shared" si="4"/>
        <v>0</v>
      </c>
      <c r="G76" s="7">
        <f t="shared" si="4"/>
        <v>0</v>
      </c>
      <c r="H76" s="7">
        <f t="shared" si="4"/>
        <v>0</v>
      </c>
      <c r="I76" s="7">
        <f t="shared" si="4"/>
        <v>0</v>
      </c>
      <c r="J76" s="7">
        <f t="shared" si="4"/>
        <v>0</v>
      </c>
      <c r="K76" s="29">
        <f t="shared" si="4"/>
        <v>9</v>
      </c>
      <c r="L76" s="29">
        <f t="shared" ref="L76:Y79" si="5">+SUMIFS($L$2:$L$63,$J$2:$J$63,$A76,$G$2:$G$63,L$75)</f>
        <v>0</v>
      </c>
      <c r="M76" s="7">
        <f t="shared" si="5"/>
        <v>0</v>
      </c>
      <c r="N76" s="7">
        <f t="shared" si="5"/>
        <v>0</v>
      </c>
      <c r="O76" s="7">
        <f t="shared" si="5"/>
        <v>0</v>
      </c>
      <c r="P76" s="7">
        <f t="shared" si="5"/>
        <v>19</v>
      </c>
      <c r="Q76" s="7">
        <f t="shared" si="5"/>
        <v>0</v>
      </c>
      <c r="R76" s="7">
        <f t="shared" si="5"/>
        <v>0</v>
      </c>
      <c r="S76" s="7">
        <f t="shared" si="5"/>
        <v>0</v>
      </c>
      <c r="T76" s="7">
        <f t="shared" si="5"/>
        <v>0</v>
      </c>
      <c r="U76" s="7">
        <f t="shared" si="5"/>
        <v>4</v>
      </c>
      <c r="V76" s="7">
        <f t="shared" si="5"/>
        <v>0</v>
      </c>
      <c r="W76" s="7">
        <f t="shared" si="5"/>
        <v>0</v>
      </c>
      <c r="X76" s="7">
        <f t="shared" si="5"/>
        <v>0</v>
      </c>
      <c r="Y76" s="7">
        <f t="shared" si="5"/>
        <v>0</v>
      </c>
      <c r="Z76" s="7">
        <f>SUM(B76:Y76)</f>
        <v>39</v>
      </c>
    </row>
    <row r="77" spans="1:26" ht="14.25" customHeight="1" x14ac:dyDescent="0.25">
      <c r="A77" s="7" t="s">
        <v>53</v>
      </c>
      <c r="B77" s="7">
        <f t="shared" si="4"/>
        <v>14</v>
      </c>
      <c r="C77" s="7">
        <f t="shared" si="4"/>
        <v>0</v>
      </c>
      <c r="D77" s="7">
        <f t="shared" si="4"/>
        <v>0</v>
      </c>
      <c r="E77" s="29">
        <f t="shared" si="4"/>
        <v>0</v>
      </c>
      <c r="F77" s="7">
        <f t="shared" si="4"/>
        <v>0</v>
      </c>
      <c r="G77" s="7">
        <f t="shared" si="4"/>
        <v>0</v>
      </c>
      <c r="H77" s="7">
        <f t="shared" si="4"/>
        <v>5</v>
      </c>
      <c r="I77" s="7">
        <f t="shared" si="4"/>
        <v>5</v>
      </c>
      <c r="J77" s="7">
        <f t="shared" si="4"/>
        <v>0</v>
      </c>
      <c r="K77" s="29">
        <f t="shared" si="4"/>
        <v>0</v>
      </c>
      <c r="L77" s="29">
        <f t="shared" si="5"/>
        <v>0</v>
      </c>
      <c r="M77" s="7">
        <f t="shared" si="5"/>
        <v>0</v>
      </c>
      <c r="N77" s="7">
        <f t="shared" si="5"/>
        <v>0</v>
      </c>
      <c r="O77" s="7">
        <f t="shared" si="5"/>
        <v>0</v>
      </c>
      <c r="P77" s="7">
        <f t="shared" si="5"/>
        <v>6</v>
      </c>
      <c r="Q77" s="7">
        <f t="shared" si="5"/>
        <v>0</v>
      </c>
      <c r="R77" s="7">
        <f t="shared" si="5"/>
        <v>0</v>
      </c>
      <c r="S77" s="7">
        <f t="shared" si="5"/>
        <v>0</v>
      </c>
      <c r="T77" s="7">
        <f t="shared" si="5"/>
        <v>0</v>
      </c>
      <c r="U77" s="7">
        <f t="shared" si="5"/>
        <v>9</v>
      </c>
      <c r="V77" s="7">
        <f t="shared" si="5"/>
        <v>0</v>
      </c>
      <c r="W77" s="7">
        <f t="shared" si="5"/>
        <v>0</v>
      </c>
      <c r="X77" s="7">
        <f t="shared" si="5"/>
        <v>0</v>
      </c>
      <c r="Y77" s="7">
        <f t="shared" si="5"/>
        <v>0</v>
      </c>
      <c r="Z77" s="7">
        <f t="shared" ref="Z77:Z79" si="6">SUM(B77:Y77)</f>
        <v>39</v>
      </c>
    </row>
    <row r="78" spans="1:26" ht="14.25" customHeight="1" x14ac:dyDescent="0.25">
      <c r="A78" s="7" t="s">
        <v>149</v>
      </c>
      <c r="B78" s="7">
        <f t="shared" si="4"/>
        <v>15</v>
      </c>
      <c r="C78" s="7">
        <f t="shared" si="4"/>
        <v>0</v>
      </c>
      <c r="D78" s="7">
        <f t="shared" si="4"/>
        <v>0</v>
      </c>
      <c r="E78" s="29">
        <f t="shared" si="4"/>
        <v>0</v>
      </c>
      <c r="F78" s="7">
        <f t="shared" si="4"/>
        <v>0</v>
      </c>
      <c r="G78" s="7">
        <f t="shared" si="4"/>
        <v>2</v>
      </c>
      <c r="H78" s="7">
        <f t="shared" si="4"/>
        <v>0</v>
      </c>
      <c r="I78" s="7">
        <f t="shared" si="4"/>
        <v>0</v>
      </c>
      <c r="J78" s="7">
        <f t="shared" si="4"/>
        <v>0</v>
      </c>
      <c r="K78" s="29">
        <f t="shared" si="4"/>
        <v>19</v>
      </c>
      <c r="L78" s="29">
        <f t="shared" si="5"/>
        <v>0</v>
      </c>
      <c r="M78" s="7">
        <f t="shared" si="5"/>
        <v>0</v>
      </c>
      <c r="N78" s="7">
        <f t="shared" si="5"/>
        <v>0</v>
      </c>
      <c r="O78" s="7">
        <f t="shared" si="5"/>
        <v>0</v>
      </c>
      <c r="P78" s="7">
        <f t="shared" si="5"/>
        <v>0</v>
      </c>
      <c r="Q78" s="7">
        <f t="shared" si="5"/>
        <v>0</v>
      </c>
      <c r="R78" s="7">
        <f t="shared" si="5"/>
        <v>0</v>
      </c>
      <c r="S78" s="7">
        <f t="shared" si="5"/>
        <v>0</v>
      </c>
      <c r="T78" s="7">
        <f t="shared" si="5"/>
        <v>0</v>
      </c>
      <c r="U78" s="7">
        <f t="shared" si="5"/>
        <v>3</v>
      </c>
      <c r="V78" s="7">
        <f t="shared" si="5"/>
        <v>0</v>
      </c>
      <c r="W78" s="7">
        <f t="shared" si="5"/>
        <v>0</v>
      </c>
      <c r="X78" s="7">
        <f t="shared" si="5"/>
        <v>0</v>
      </c>
      <c r="Y78" s="7">
        <f t="shared" si="5"/>
        <v>0</v>
      </c>
      <c r="Z78" s="7">
        <f t="shared" si="6"/>
        <v>39</v>
      </c>
    </row>
    <row r="79" spans="1:26" ht="14.25" customHeight="1" x14ac:dyDescent="0.25">
      <c r="A79" s="7" t="s">
        <v>138</v>
      </c>
      <c r="B79" s="7">
        <f t="shared" si="4"/>
        <v>8</v>
      </c>
      <c r="C79" s="7">
        <f t="shared" si="4"/>
        <v>0</v>
      </c>
      <c r="D79" s="7">
        <f t="shared" si="4"/>
        <v>0</v>
      </c>
      <c r="E79" s="29">
        <f t="shared" si="4"/>
        <v>0</v>
      </c>
      <c r="F79" s="7">
        <f t="shared" si="4"/>
        <v>0</v>
      </c>
      <c r="G79" s="7">
        <f t="shared" si="4"/>
        <v>0</v>
      </c>
      <c r="H79" s="7">
        <f t="shared" si="4"/>
        <v>0</v>
      </c>
      <c r="I79" s="7">
        <f t="shared" si="4"/>
        <v>0</v>
      </c>
      <c r="J79" s="7">
        <f t="shared" si="4"/>
        <v>0</v>
      </c>
      <c r="K79" s="29">
        <f t="shared" si="4"/>
        <v>0</v>
      </c>
      <c r="L79" s="29">
        <f t="shared" si="5"/>
        <v>0</v>
      </c>
      <c r="M79" s="7">
        <f t="shared" si="5"/>
        <v>0</v>
      </c>
      <c r="N79" s="7">
        <f t="shared" si="5"/>
        <v>5</v>
      </c>
      <c r="O79" s="7">
        <f t="shared" si="5"/>
        <v>0</v>
      </c>
      <c r="P79" s="7">
        <f t="shared" si="5"/>
        <v>7</v>
      </c>
      <c r="Q79" s="7">
        <f t="shared" si="5"/>
        <v>0</v>
      </c>
      <c r="R79" s="7">
        <f t="shared" si="5"/>
        <v>0</v>
      </c>
      <c r="S79" s="7">
        <f t="shared" si="5"/>
        <v>0</v>
      </c>
      <c r="T79" s="7">
        <f t="shared" si="5"/>
        <v>0</v>
      </c>
      <c r="U79" s="7">
        <f t="shared" si="5"/>
        <v>19</v>
      </c>
      <c r="V79" s="7">
        <f t="shared" si="5"/>
        <v>0</v>
      </c>
      <c r="W79" s="7">
        <f t="shared" si="5"/>
        <v>0</v>
      </c>
      <c r="X79" s="7">
        <f t="shared" si="5"/>
        <v>0</v>
      </c>
      <c r="Y79" s="7">
        <f t="shared" si="5"/>
        <v>0</v>
      </c>
      <c r="Z79" s="7">
        <f t="shared" si="6"/>
        <v>39</v>
      </c>
    </row>
    <row r="80" spans="1:26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</sheetData>
  <sortState xmlns:xlrd2="http://schemas.microsoft.com/office/spreadsheetml/2017/richdata2" ref="A2:L63">
    <sortCondition ref="J2:J63"/>
    <sortCondition ref="C2:C63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Z749"/>
  <sheetViews>
    <sheetView workbookViewId="0">
      <pane ySplit="1" topLeftCell="A2" activePane="bottomLeft" state="frozen"/>
      <selection pane="bottomLeft" activeCell="I8" sqref="I8"/>
    </sheetView>
  </sheetViews>
  <sheetFormatPr defaultColWidth="14.42578125" defaultRowHeight="15" customHeight="1" x14ac:dyDescent="0.25"/>
  <cols>
    <col min="1" max="1" width="19.42578125" customWidth="1"/>
    <col min="2" max="2" width="7.140625" style="97" customWidth="1"/>
    <col min="3" max="3" width="9.42578125" style="97" customWidth="1"/>
    <col min="4" max="4" width="7" style="97" customWidth="1"/>
    <col min="5" max="5" width="10.28515625" style="97" customWidth="1"/>
    <col min="6" max="6" width="21.7109375" style="117" customWidth="1"/>
    <col min="7" max="7" width="14.140625" style="97" customWidth="1"/>
    <col min="8" max="9" width="8.42578125" style="97" customWidth="1"/>
    <col min="10" max="10" width="13.7109375" style="97" customWidth="1"/>
    <col min="11" max="12" width="8.42578125" style="97" customWidth="1"/>
    <col min="13" max="26" width="8.42578125" customWidth="1"/>
  </cols>
  <sheetData>
    <row r="1" spans="1:13" ht="14.25" customHeight="1" x14ac:dyDescent="0.35">
      <c r="A1" s="64" t="s">
        <v>690</v>
      </c>
      <c r="B1" s="103" t="s">
        <v>646</v>
      </c>
      <c r="C1" s="103" t="s">
        <v>647</v>
      </c>
      <c r="D1" s="103" t="s">
        <v>648</v>
      </c>
      <c r="E1" s="103" t="s">
        <v>649</v>
      </c>
      <c r="F1" s="64" t="s">
        <v>1</v>
      </c>
      <c r="G1" s="103" t="s">
        <v>3</v>
      </c>
      <c r="H1" s="103" t="s">
        <v>650</v>
      </c>
      <c r="I1" s="103" t="s">
        <v>2</v>
      </c>
      <c r="J1" s="103" t="s">
        <v>5</v>
      </c>
      <c r="K1" s="103" t="s">
        <v>651</v>
      </c>
      <c r="L1" s="103" t="s">
        <v>652</v>
      </c>
    </row>
    <row r="2" spans="1:13" ht="14.25" customHeight="1" x14ac:dyDescent="0.35">
      <c r="A2" s="65" t="s">
        <v>690</v>
      </c>
      <c r="B2" s="49">
        <v>2</v>
      </c>
      <c r="C2" s="49">
        <v>34.43</v>
      </c>
      <c r="D2" s="49">
        <v>5</v>
      </c>
      <c r="E2" s="49">
        <v>1677</v>
      </c>
      <c r="F2" s="33" t="str">
        <f>+VLOOKUP(E2,Participants!$A$1:$F$798,2,FALSE)</f>
        <v>Tommy Heisel</v>
      </c>
      <c r="G2" s="49" t="str">
        <f>+VLOOKUP(E2,Participants!$A$1:$F$798,4,FALSE)</f>
        <v>STG</v>
      </c>
      <c r="H2" s="49" t="str">
        <f>+VLOOKUP(E2,Participants!$A$1:$F$798,5,FALSE)</f>
        <v>M</v>
      </c>
      <c r="I2" s="49">
        <f>+VLOOKUP(E2,Participants!$A$1:$F$798,3,FALSE)</f>
        <v>6</v>
      </c>
      <c r="J2" s="49" t="str">
        <f>+VLOOKUP(E2,Participants!$A$1:$G$798,7,FALSE)</f>
        <v>JV BOYS</v>
      </c>
      <c r="K2" s="49">
        <v>1</v>
      </c>
      <c r="L2" s="49">
        <v>10</v>
      </c>
    </row>
    <row r="3" spans="1:13" ht="14.25" customHeight="1" x14ac:dyDescent="0.35">
      <c r="A3" s="65" t="s">
        <v>690</v>
      </c>
      <c r="B3" s="49">
        <v>2</v>
      </c>
      <c r="C3" s="49">
        <v>38.68</v>
      </c>
      <c r="D3" s="49">
        <v>3</v>
      </c>
      <c r="E3" s="49">
        <v>1496</v>
      </c>
      <c r="F3" s="33" t="str">
        <f>+VLOOKUP(E3,Participants!$A$1:$F$798,2,FALSE)</f>
        <v>Christopher Braun</v>
      </c>
      <c r="G3" s="49" t="str">
        <f>+VLOOKUP(E3,Participants!$A$1:$F$798,4,FALSE)</f>
        <v>SKS</v>
      </c>
      <c r="H3" s="49" t="str">
        <f>+VLOOKUP(E3,Participants!$A$1:$F$798,5,FALSE)</f>
        <v>M</v>
      </c>
      <c r="I3" s="49">
        <f>+VLOOKUP(E3,Participants!$A$1:$F$798,3,FALSE)</f>
        <v>6</v>
      </c>
      <c r="J3" s="49" t="str">
        <f>+VLOOKUP(E3,Participants!$A$1:$G$798,7,FALSE)</f>
        <v>JV BOYS</v>
      </c>
      <c r="K3" s="49">
        <v>2</v>
      </c>
      <c r="L3" s="49">
        <v>8</v>
      </c>
    </row>
    <row r="4" spans="1:13" ht="14.25" customHeight="1" x14ac:dyDescent="0.35">
      <c r="A4" s="65" t="s">
        <v>690</v>
      </c>
      <c r="B4" s="49">
        <v>2</v>
      </c>
      <c r="C4" s="49">
        <v>43.37</v>
      </c>
      <c r="D4" s="49">
        <v>1</v>
      </c>
      <c r="E4" s="49">
        <v>1505</v>
      </c>
      <c r="F4" s="33" t="str">
        <f>+VLOOKUP(E4,Participants!$A$1:$F$798,2,FALSE)</f>
        <v>Robbie Singer</v>
      </c>
      <c r="G4" s="49" t="str">
        <f>+VLOOKUP(E4,Participants!$A$1:$F$798,4,FALSE)</f>
        <v>SKS</v>
      </c>
      <c r="H4" s="49" t="str">
        <f>+VLOOKUP(E4,Participants!$A$1:$F$798,5,FALSE)</f>
        <v>M</v>
      </c>
      <c r="I4" s="49">
        <f>+VLOOKUP(E4,Participants!$A$1:$F$798,3,FALSE)</f>
        <v>6</v>
      </c>
      <c r="J4" s="49" t="str">
        <f>+VLOOKUP(E4,Participants!$A$1:$G$798,7,FALSE)</f>
        <v>JV BOYS</v>
      </c>
      <c r="K4" s="49">
        <v>3</v>
      </c>
      <c r="L4" s="49">
        <v>6</v>
      </c>
    </row>
    <row r="5" spans="1:13" ht="14.25" customHeight="1" x14ac:dyDescent="0.35">
      <c r="A5" s="65"/>
      <c r="B5" s="49"/>
      <c r="C5" s="49"/>
      <c r="D5" s="49"/>
      <c r="E5" s="49"/>
      <c r="F5" s="33"/>
      <c r="G5" s="49"/>
      <c r="H5" s="49"/>
      <c r="I5" s="49"/>
      <c r="J5" s="49"/>
      <c r="K5" s="49"/>
      <c r="L5" s="49"/>
    </row>
    <row r="6" spans="1:13" ht="14.25" customHeight="1" x14ac:dyDescent="0.35">
      <c r="A6" s="65" t="s">
        <v>690</v>
      </c>
      <c r="B6" s="49">
        <v>4</v>
      </c>
      <c r="C6" s="49">
        <v>36.35</v>
      </c>
      <c r="D6" s="49">
        <v>5</v>
      </c>
      <c r="E6" s="49">
        <v>1515</v>
      </c>
      <c r="F6" s="33" t="str">
        <f>+VLOOKUP(E6,Participants!$A$1:$F$798,2,FALSE)</f>
        <v>Brigid Baker</v>
      </c>
      <c r="G6" s="49" t="str">
        <f>+VLOOKUP(E6,Participants!$A$1:$F$798,4,FALSE)</f>
        <v>SKS</v>
      </c>
      <c r="H6" s="49" t="str">
        <f>+VLOOKUP(E6,Participants!$A$1:$F$798,5,FALSE)</f>
        <v>F</v>
      </c>
      <c r="I6" s="49">
        <f>+VLOOKUP(E6,Participants!$A$1:$F$798,3,FALSE)</f>
        <v>6</v>
      </c>
      <c r="J6" s="49" t="str">
        <f>+VLOOKUP(E6,Participants!$A$1:$G$798,7,FALSE)</f>
        <v>JV GIRLS</v>
      </c>
      <c r="K6" s="49">
        <v>1</v>
      </c>
      <c r="L6" s="119">
        <v>10</v>
      </c>
      <c r="M6" s="10"/>
    </row>
    <row r="7" spans="1:13" ht="14.25" customHeight="1" x14ac:dyDescent="0.35">
      <c r="A7" s="65" t="s">
        <v>690</v>
      </c>
      <c r="B7" s="49">
        <v>1</v>
      </c>
      <c r="C7" s="49">
        <v>37.97</v>
      </c>
      <c r="D7" s="49">
        <v>3</v>
      </c>
      <c r="E7" s="49">
        <v>375</v>
      </c>
      <c r="F7" s="33" t="str">
        <f>+VLOOKUP(E7,Participants!$A$1:$F$798,2,FALSE)</f>
        <v>Josie Pawlowski</v>
      </c>
      <c r="G7" s="49" t="str">
        <f>+VLOOKUP(E7,Participants!$A$1:$F$798,4,FALSE)</f>
        <v>AAP</v>
      </c>
      <c r="H7" s="49" t="str">
        <f>+VLOOKUP(E7,Participants!$A$1:$F$798,5,FALSE)</f>
        <v>F</v>
      </c>
      <c r="I7" s="49">
        <f>+VLOOKUP(E7,Participants!$A$1:$F$798,3,FALSE)</f>
        <v>6</v>
      </c>
      <c r="J7" s="49" t="str">
        <f>+VLOOKUP(E7,Participants!$A$1:$G$798,7,FALSE)</f>
        <v>JV GIRLS</v>
      </c>
      <c r="K7" s="49">
        <v>2</v>
      </c>
      <c r="L7" s="49">
        <v>8</v>
      </c>
    </row>
    <row r="8" spans="1:13" ht="14.25" customHeight="1" x14ac:dyDescent="0.35">
      <c r="A8" s="65" t="s">
        <v>690</v>
      </c>
      <c r="B8" s="49">
        <v>1</v>
      </c>
      <c r="C8" s="49">
        <v>40.119999999999997</v>
      </c>
      <c r="D8" s="49">
        <v>5</v>
      </c>
      <c r="E8" s="49">
        <v>1510</v>
      </c>
      <c r="F8" s="33" t="str">
        <f>+VLOOKUP(E8,Participants!$A$1:$F$798,2,FALSE)</f>
        <v>Kiera Klinefelter</v>
      </c>
      <c r="G8" s="49" t="str">
        <f>+VLOOKUP(E8,Participants!$A$1:$F$798,4,FALSE)</f>
        <v>SKS</v>
      </c>
      <c r="H8" s="49" t="str">
        <f>+VLOOKUP(E8,Participants!$A$1:$F$798,5,FALSE)</f>
        <v>F</v>
      </c>
      <c r="I8" s="49">
        <f>+VLOOKUP(E8,Participants!$A$1:$F$798,3,FALSE)</f>
        <v>5</v>
      </c>
      <c r="J8" s="49" t="str">
        <f>+VLOOKUP(E8,Participants!$A$1:$G$798,7,FALSE)</f>
        <v>JV GIRLS</v>
      </c>
      <c r="K8" s="49">
        <v>3</v>
      </c>
      <c r="L8" s="49">
        <v>6</v>
      </c>
    </row>
    <row r="9" spans="1:13" ht="14.25" customHeight="1" x14ac:dyDescent="0.35">
      <c r="A9" s="65" t="s">
        <v>690</v>
      </c>
      <c r="B9" s="49">
        <v>1</v>
      </c>
      <c r="C9" s="49">
        <v>42.89</v>
      </c>
      <c r="D9" s="49">
        <v>1</v>
      </c>
      <c r="E9" s="49">
        <v>798</v>
      </c>
      <c r="F9" s="33" t="str">
        <f>+VLOOKUP(E9,Participants!$A$1:$F$798,2,FALSE)</f>
        <v>Iyla Jain</v>
      </c>
      <c r="G9" s="49" t="str">
        <f>+VLOOKUP(E9,Participants!$A$1:$F$798,4,FALSE)</f>
        <v>DMA</v>
      </c>
      <c r="H9" s="49" t="str">
        <f>+VLOOKUP(E9,Participants!$A$1:$F$798,5,FALSE)</f>
        <v>F</v>
      </c>
      <c r="I9" s="49">
        <f>+VLOOKUP(E9,Participants!$A$1:$F$798,3,FALSE)</f>
        <v>6</v>
      </c>
      <c r="J9" s="49" t="str">
        <f>+VLOOKUP(E9,Participants!$A$1:$G$798,7,FALSE)</f>
        <v>JV GIRLS</v>
      </c>
      <c r="K9" s="49">
        <v>4</v>
      </c>
      <c r="L9" s="49">
        <v>5</v>
      </c>
    </row>
    <row r="10" spans="1:13" ht="14.25" customHeight="1" x14ac:dyDescent="0.35">
      <c r="A10" s="65"/>
      <c r="B10" s="49"/>
      <c r="C10" s="49"/>
      <c r="D10" s="49"/>
      <c r="E10" s="49"/>
      <c r="F10" s="33"/>
      <c r="G10" s="49"/>
      <c r="H10" s="49"/>
      <c r="I10" s="49"/>
      <c r="J10" s="49"/>
      <c r="K10" s="49"/>
      <c r="L10" s="49"/>
    </row>
    <row r="11" spans="1:13" ht="14.25" customHeight="1" x14ac:dyDescent="0.35">
      <c r="A11" s="65" t="s">
        <v>690</v>
      </c>
      <c r="B11" s="49">
        <v>6</v>
      </c>
      <c r="C11" s="49">
        <v>31.33</v>
      </c>
      <c r="D11" s="49">
        <v>3</v>
      </c>
      <c r="E11" s="49">
        <v>1532</v>
      </c>
      <c r="F11" s="33" t="str">
        <f>+VLOOKUP(E11,Participants!$A$1:$F$798,2,FALSE)</f>
        <v>Jack Croft</v>
      </c>
      <c r="G11" s="49" t="str">
        <f>+VLOOKUP(E11,Participants!$A$1:$F$798,4,FALSE)</f>
        <v>SKS</v>
      </c>
      <c r="H11" s="49" t="str">
        <f>+VLOOKUP(E11,Participants!$A$1:$F$798,5,FALSE)</f>
        <v>M</v>
      </c>
      <c r="I11" s="49">
        <f>+VLOOKUP(E11,Participants!$A$1:$F$798,3,FALSE)</f>
        <v>8</v>
      </c>
      <c r="J11" s="49" t="str">
        <f>+VLOOKUP(E11,Participants!$A$1:$G$798,7,FALSE)</f>
        <v>VARSITY BOYS</v>
      </c>
      <c r="K11" s="49">
        <v>1</v>
      </c>
      <c r="L11" s="49">
        <v>10</v>
      </c>
    </row>
    <row r="12" spans="1:13" ht="14.25" customHeight="1" x14ac:dyDescent="0.35">
      <c r="A12" s="65" t="s">
        <v>690</v>
      </c>
      <c r="B12" s="49">
        <v>6</v>
      </c>
      <c r="C12" s="49">
        <v>35.67</v>
      </c>
      <c r="D12" s="49">
        <v>1</v>
      </c>
      <c r="E12" s="49">
        <v>1000</v>
      </c>
      <c r="F12" s="33" t="str">
        <f>+VLOOKUP(E12,Participants!$A$1:$F$798,2,FALSE)</f>
        <v>Aidan Trettel</v>
      </c>
      <c r="G12" s="49" t="str">
        <f>+VLOOKUP(E12,Participants!$A$1:$F$798,4,FALSE)</f>
        <v>HFS</v>
      </c>
      <c r="H12" s="49" t="str">
        <f>+VLOOKUP(E12,Participants!$A$1:$F$798,5,FALSE)</f>
        <v>M</v>
      </c>
      <c r="I12" s="49">
        <f>+VLOOKUP(E12,Participants!$A$1:$F$798,3,FALSE)</f>
        <v>7</v>
      </c>
      <c r="J12" s="49" t="str">
        <f>+VLOOKUP(E12,Participants!$A$1:$G$798,7,FALSE)</f>
        <v>VARSITY BOYS</v>
      </c>
      <c r="K12" s="49">
        <v>2</v>
      </c>
      <c r="L12" s="49">
        <v>8</v>
      </c>
    </row>
    <row r="13" spans="1:13" ht="14.25" customHeight="1" x14ac:dyDescent="0.35">
      <c r="A13" s="65" t="s">
        <v>690</v>
      </c>
      <c r="B13" s="49">
        <v>7</v>
      </c>
      <c r="C13" s="49">
        <v>37.24</v>
      </c>
      <c r="D13" s="49">
        <v>3</v>
      </c>
      <c r="E13" s="49">
        <v>1531</v>
      </c>
      <c r="F13" s="33" t="str">
        <f>+VLOOKUP(E13,Participants!$A$1:$F$798,2,FALSE)</f>
        <v>Thomas Baier</v>
      </c>
      <c r="G13" s="49" t="str">
        <f>+VLOOKUP(E13,Participants!$A$1:$F$798,4,FALSE)</f>
        <v>SKS</v>
      </c>
      <c r="H13" s="49" t="str">
        <f>+VLOOKUP(E13,Participants!$A$1:$F$798,5,FALSE)</f>
        <v>M</v>
      </c>
      <c r="I13" s="49">
        <f>+VLOOKUP(E13,Participants!$A$1:$F$798,3,FALSE)</f>
        <v>8</v>
      </c>
      <c r="J13" s="49" t="str">
        <f>+VLOOKUP(E13,Participants!$A$1:$G$798,7,FALSE)</f>
        <v>VARSITY BOYS</v>
      </c>
      <c r="K13" s="49">
        <v>3</v>
      </c>
      <c r="L13" s="49">
        <v>6</v>
      </c>
    </row>
    <row r="14" spans="1:13" ht="14.25" customHeight="1" x14ac:dyDescent="0.35">
      <c r="A14" s="65" t="s">
        <v>690</v>
      </c>
      <c r="B14" s="49">
        <v>7</v>
      </c>
      <c r="C14" s="49">
        <v>39.71</v>
      </c>
      <c r="D14" s="49">
        <v>1</v>
      </c>
      <c r="E14" s="49">
        <v>1529</v>
      </c>
      <c r="F14" s="33" t="str">
        <f>+VLOOKUP(E14,Participants!$A$1:$F$798,2,FALSE)</f>
        <v>Michael Scaltz</v>
      </c>
      <c r="G14" s="49" t="str">
        <f>+VLOOKUP(E14,Participants!$A$1:$F$798,4,FALSE)</f>
        <v>SKS</v>
      </c>
      <c r="H14" s="49" t="str">
        <f>+VLOOKUP(E14,Participants!$A$1:$F$798,5,FALSE)</f>
        <v>M</v>
      </c>
      <c r="I14" s="49">
        <f>+VLOOKUP(E14,Participants!$A$1:$F$798,3,FALSE)</f>
        <v>7</v>
      </c>
      <c r="J14" s="49" t="str">
        <f>+VLOOKUP(E14,Participants!$A$1:$G$798,7,FALSE)</f>
        <v>VARSITY BOYS</v>
      </c>
      <c r="K14" s="49">
        <v>4</v>
      </c>
      <c r="L14" s="49">
        <v>5</v>
      </c>
    </row>
    <row r="15" spans="1:13" ht="14.25" customHeight="1" x14ac:dyDescent="0.35">
      <c r="A15" s="65"/>
      <c r="B15" s="49"/>
      <c r="C15" s="49"/>
      <c r="D15" s="49"/>
      <c r="E15" s="49"/>
      <c r="F15" s="33"/>
      <c r="G15" s="49"/>
      <c r="H15" s="49"/>
      <c r="I15" s="49"/>
      <c r="J15" s="49"/>
      <c r="K15" s="49"/>
      <c r="L15" s="49"/>
    </row>
    <row r="16" spans="1:13" ht="14.25" customHeight="1" x14ac:dyDescent="0.35">
      <c r="A16" s="65" t="s">
        <v>690</v>
      </c>
      <c r="B16" s="49">
        <v>3</v>
      </c>
      <c r="C16" s="49">
        <v>34.54</v>
      </c>
      <c r="D16" s="49">
        <v>1</v>
      </c>
      <c r="E16" s="49">
        <v>809</v>
      </c>
      <c r="F16" s="33" t="str">
        <f>+VLOOKUP(E16,Participants!$A$1:$F$798,2,FALSE)</f>
        <v>Chidera Gilliam</v>
      </c>
      <c r="G16" s="49" t="str">
        <f>+VLOOKUP(E16,Participants!$A$1:$F$798,4,FALSE)</f>
        <v>DMA</v>
      </c>
      <c r="H16" s="49" t="str">
        <f>+VLOOKUP(E16,Participants!$A$1:$F$798,5,FALSE)</f>
        <v>F</v>
      </c>
      <c r="I16" s="49">
        <f>+VLOOKUP(E16,Participants!$A$1:$F$798,3,FALSE)</f>
        <v>7</v>
      </c>
      <c r="J16" s="49" t="str">
        <f>+VLOOKUP(E16,Participants!$A$1:$G$798,7,FALSE)</f>
        <v>VARSITY GIRLS</v>
      </c>
      <c r="K16" s="49">
        <v>1</v>
      </c>
      <c r="L16" s="49">
        <v>10</v>
      </c>
    </row>
    <row r="17" spans="1:26" ht="14.25" customHeight="1" x14ac:dyDescent="0.35">
      <c r="A17" s="65" t="s">
        <v>690</v>
      </c>
      <c r="B17" s="49">
        <v>3</v>
      </c>
      <c r="C17" s="49">
        <v>36.72</v>
      </c>
      <c r="D17" s="49">
        <v>5</v>
      </c>
      <c r="E17" s="49">
        <v>1546</v>
      </c>
      <c r="F17" s="33" t="str">
        <f>+VLOOKUP(E17,Participants!$A$1:$F$798,2,FALSE)</f>
        <v>Jovie Jochum</v>
      </c>
      <c r="G17" s="49" t="str">
        <f>+VLOOKUP(E17,Participants!$A$1:$F$798,4,FALSE)</f>
        <v>SKS</v>
      </c>
      <c r="H17" s="49" t="str">
        <f>+VLOOKUP(E17,Participants!$A$1:$F$798,5,FALSE)</f>
        <v>F</v>
      </c>
      <c r="I17" s="49">
        <f>+VLOOKUP(E17,Participants!$A$1:$F$798,3,FALSE)</f>
        <v>7</v>
      </c>
      <c r="J17" s="49" t="str">
        <f>+VLOOKUP(E17,Participants!$A$1:$G$798,7,FALSE)</f>
        <v>VARSITY GIRLS</v>
      </c>
      <c r="K17" s="49">
        <v>2</v>
      </c>
      <c r="L17" s="49">
        <v>8</v>
      </c>
    </row>
    <row r="18" spans="1:26" ht="14.25" customHeight="1" x14ac:dyDescent="0.35">
      <c r="A18" s="65" t="s">
        <v>690</v>
      </c>
      <c r="B18" s="49">
        <v>5</v>
      </c>
      <c r="C18" s="49">
        <v>36.89</v>
      </c>
      <c r="D18" s="49">
        <v>3</v>
      </c>
      <c r="E18" s="49">
        <v>1556</v>
      </c>
      <c r="F18" s="33" t="str">
        <f>+VLOOKUP(E18,Participants!$A$1:$F$798,2,FALSE)</f>
        <v>Stella Suisham</v>
      </c>
      <c r="G18" s="49" t="str">
        <f>+VLOOKUP(E18,Participants!$A$1:$F$798,4,FALSE)</f>
        <v>SKS</v>
      </c>
      <c r="H18" s="49" t="str">
        <f>+VLOOKUP(E18,Participants!$A$1:$F$798,5,FALSE)</f>
        <v>F</v>
      </c>
      <c r="I18" s="49">
        <f>+VLOOKUP(E18,Participants!$A$1:$F$798,3,FALSE)</f>
        <v>7</v>
      </c>
      <c r="J18" s="49" t="str">
        <f>+VLOOKUP(E18,Participants!$A$1:$G$798,7,FALSE)</f>
        <v>VARSITY GIRLS</v>
      </c>
      <c r="K18" s="49">
        <v>3</v>
      </c>
      <c r="L18" s="49">
        <v>6</v>
      </c>
    </row>
    <row r="19" spans="1:26" ht="14.25" customHeight="1" x14ac:dyDescent="0.35">
      <c r="A19" s="65" t="s">
        <v>690</v>
      </c>
      <c r="B19" s="49">
        <v>4</v>
      </c>
      <c r="C19" s="49">
        <v>37.15</v>
      </c>
      <c r="D19" s="49">
        <v>1</v>
      </c>
      <c r="E19" s="49">
        <v>807</v>
      </c>
      <c r="F19" s="33" t="str">
        <f>+VLOOKUP(E19,Participants!$A$1:$F$798,2,FALSE)</f>
        <v>Katie Kessler</v>
      </c>
      <c r="G19" s="49" t="str">
        <f>+VLOOKUP(E19,Participants!$A$1:$F$798,4,FALSE)</f>
        <v>DMA</v>
      </c>
      <c r="H19" s="49" t="str">
        <f>+VLOOKUP(E19,Participants!$A$1:$F$798,5,FALSE)</f>
        <v>F</v>
      </c>
      <c r="I19" s="49">
        <f>+VLOOKUP(E19,Participants!$A$1:$F$798,3,FALSE)</f>
        <v>7</v>
      </c>
      <c r="J19" s="49" t="str">
        <f>+VLOOKUP(E19,Participants!$A$1:$G$798,7,FALSE)</f>
        <v>VARSITY GIRLS</v>
      </c>
      <c r="K19" s="49">
        <v>4</v>
      </c>
      <c r="L19" s="49">
        <v>5</v>
      </c>
    </row>
    <row r="20" spans="1:26" ht="14.25" customHeight="1" x14ac:dyDescent="0.35">
      <c r="A20" s="65" t="s">
        <v>690</v>
      </c>
      <c r="B20" s="49">
        <v>3</v>
      </c>
      <c r="C20" s="49">
        <v>37.61</v>
      </c>
      <c r="D20" s="49">
        <v>3</v>
      </c>
      <c r="E20" s="49">
        <v>406</v>
      </c>
      <c r="F20" s="33" t="str">
        <f>+VLOOKUP(E20,Participants!$A$1:$F$798,2,FALSE)</f>
        <v>Jacqui Whitsel</v>
      </c>
      <c r="G20" s="49" t="str">
        <f>+VLOOKUP(E20,Participants!$A$1:$F$798,4,FALSE)</f>
        <v>AAP</v>
      </c>
      <c r="H20" s="49" t="str">
        <f>+VLOOKUP(E20,Participants!$A$1:$F$798,5,FALSE)</f>
        <v>F</v>
      </c>
      <c r="I20" s="49">
        <f>+VLOOKUP(E20,Participants!$A$1:$F$798,3,FALSE)</f>
        <v>8</v>
      </c>
      <c r="J20" s="49" t="str">
        <f>+VLOOKUP(E20,Participants!$A$1:$G$798,7,FALSE)</f>
        <v>VARSITY GIRLS</v>
      </c>
      <c r="K20" s="49">
        <v>5</v>
      </c>
      <c r="L20" s="49">
        <v>4</v>
      </c>
    </row>
    <row r="21" spans="1:26" ht="14.25" customHeight="1" x14ac:dyDescent="0.35">
      <c r="A21" s="65" t="s">
        <v>690</v>
      </c>
      <c r="B21" s="49">
        <v>4</v>
      </c>
      <c r="C21" s="49">
        <v>39.51</v>
      </c>
      <c r="D21" s="49">
        <v>3</v>
      </c>
      <c r="E21" s="49">
        <v>396</v>
      </c>
      <c r="F21" s="33" t="str">
        <f>+VLOOKUP(E21,Participants!$A$1:$F$798,2,FALSE)</f>
        <v>Adeline Phelps</v>
      </c>
      <c r="G21" s="49" t="str">
        <f>+VLOOKUP(E21,Participants!$A$1:$F$798,4,FALSE)</f>
        <v>AAP</v>
      </c>
      <c r="H21" s="49" t="str">
        <f>+VLOOKUP(E21,Participants!$A$1:$F$798,5,FALSE)</f>
        <v>F</v>
      </c>
      <c r="I21" s="49">
        <f>+VLOOKUP(E21,Participants!$A$1:$F$798,3,FALSE)</f>
        <v>7</v>
      </c>
      <c r="J21" s="49" t="str">
        <f>+VLOOKUP(E21,Participants!$A$1:$G$798,7,FALSE)</f>
        <v>VARSITY GIRLS</v>
      </c>
      <c r="K21" s="49">
        <v>6</v>
      </c>
      <c r="L21" s="49">
        <v>3</v>
      </c>
    </row>
    <row r="22" spans="1:26" ht="14.25" customHeight="1" x14ac:dyDescent="0.35">
      <c r="A22" s="65" t="s">
        <v>690</v>
      </c>
      <c r="B22" s="49">
        <v>5</v>
      </c>
      <c r="C22" s="49">
        <v>42.86</v>
      </c>
      <c r="D22" s="49">
        <v>1</v>
      </c>
      <c r="E22" s="49">
        <v>681</v>
      </c>
      <c r="F22" s="33" t="str">
        <f>+VLOOKUP(E22,Participants!$A$1:$F$798,2,FALSE)</f>
        <v>Jillian Jones</v>
      </c>
      <c r="G22" s="49" t="str">
        <f>+VLOOKUP(E22,Participants!$A$1:$F$798,4,FALSE)</f>
        <v>BTA</v>
      </c>
      <c r="H22" s="49" t="str">
        <f>+VLOOKUP(E22,Participants!$A$1:$F$798,5,FALSE)</f>
        <v>F</v>
      </c>
      <c r="I22" s="49">
        <f>+VLOOKUP(E22,Participants!$A$1:$F$798,3,FALSE)</f>
        <v>8</v>
      </c>
      <c r="J22" s="49" t="str">
        <f>+VLOOKUP(E22,Participants!$A$1:$G$798,7,FALSE)</f>
        <v>VARSITY GIRLS</v>
      </c>
      <c r="K22" s="49">
        <v>7</v>
      </c>
      <c r="L22" s="49">
        <v>2</v>
      </c>
    </row>
    <row r="23" spans="1:26" ht="14.25" customHeight="1" x14ac:dyDescent="0.25">
      <c r="E23" s="29"/>
    </row>
    <row r="24" spans="1:26" ht="14.25" customHeight="1" x14ac:dyDescent="0.25">
      <c r="E24" s="29"/>
    </row>
    <row r="25" spans="1:26" ht="14.25" customHeight="1" x14ac:dyDescent="0.25">
      <c r="B25" s="38" t="s">
        <v>61</v>
      </c>
      <c r="C25" s="38" t="s">
        <v>23</v>
      </c>
      <c r="D25" s="38" t="s">
        <v>14</v>
      </c>
      <c r="E25" s="38" t="s">
        <v>21</v>
      </c>
      <c r="F25" s="118" t="s">
        <v>16</v>
      </c>
      <c r="G25" s="38" t="s">
        <v>30</v>
      </c>
      <c r="H25" s="38" t="s">
        <v>25</v>
      </c>
      <c r="I25" s="38" t="s">
        <v>257</v>
      </c>
      <c r="J25" s="38" t="s">
        <v>229</v>
      </c>
      <c r="K25" s="38" t="s">
        <v>36</v>
      </c>
      <c r="L25" s="38" t="s">
        <v>41</v>
      </c>
      <c r="M25" s="38" t="s">
        <v>63</v>
      </c>
      <c r="N25" s="38" t="s">
        <v>47</v>
      </c>
      <c r="O25" s="38" t="s">
        <v>55</v>
      </c>
      <c r="P25" s="38" t="s">
        <v>72</v>
      </c>
      <c r="Q25" s="38" t="s">
        <v>66</v>
      </c>
      <c r="R25" s="38" t="s">
        <v>347</v>
      </c>
      <c r="S25" s="38" t="s">
        <v>75</v>
      </c>
      <c r="T25" s="38" t="s">
        <v>78</v>
      </c>
      <c r="U25" s="38" t="s">
        <v>445</v>
      </c>
      <c r="V25" s="38" t="s">
        <v>653</v>
      </c>
      <c r="W25" s="38" t="s">
        <v>654</v>
      </c>
      <c r="X25" s="38" t="s">
        <v>588</v>
      </c>
      <c r="Y25" s="38" t="s">
        <v>50</v>
      </c>
      <c r="Z25" s="39" t="s">
        <v>655</v>
      </c>
    </row>
    <row r="26" spans="1:26" ht="14.25" customHeight="1" x14ac:dyDescent="0.25">
      <c r="A26" s="7" t="s">
        <v>57</v>
      </c>
      <c r="B26" s="29">
        <f t="shared" ref="B26:K29" si="0">+SUMIFS($L$2:$L$22,$J$2:$J$22,$A26,$G$2:$G$22,B$25)</f>
        <v>8</v>
      </c>
      <c r="C26" s="29">
        <f t="shared" si="0"/>
        <v>0</v>
      </c>
      <c r="D26" s="29">
        <f t="shared" si="0"/>
        <v>0</v>
      </c>
      <c r="E26" s="29">
        <f t="shared" si="0"/>
        <v>0</v>
      </c>
      <c r="F26" s="37">
        <f t="shared" si="0"/>
        <v>0</v>
      </c>
      <c r="G26" s="29">
        <f t="shared" si="0"/>
        <v>0</v>
      </c>
      <c r="H26" s="29">
        <f t="shared" si="0"/>
        <v>0</v>
      </c>
      <c r="I26" s="29">
        <f t="shared" si="0"/>
        <v>0</v>
      </c>
      <c r="J26" s="29">
        <f t="shared" si="0"/>
        <v>0</v>
      </c>
      <c r="K26" s="29">
        <f t="shared" si="0"/>
        <v>5</v>
      </c>
      <c r="L26" s="29">
        <f t="shared" ref="L26:Y29" si="1">+SUMIFS($L$2:$L$22,$J$2:$J$22,$A26,$G$2:$G$22,L$25)</f>
        <v>0</v>
      </c>
      <c r="M26" s="7">
        <f t="shared" si="1"/>
        <v>0</v>
      </c>
      <c r="N26" s="7">
        <f t="shared" si="1"/>
        <v>0</v>
      </c>
      <c r="O26" s="7">
        <f t="shared" si="1"/>
        <v>0</v>
      </c>
      <c r="P26" s="7">
        <f t="shared" si="1"/>
        <v>0</v>
      </c>
      <c r="Q26" s="7">
        <f t="shared" si="1"/>
        <v>0</v>
      </c>
      <c r="R26" s="7">
        <f t="shared" si="1"/>
        <v>0</v>
      </c>
      <c r="S26" s="7">
        <f t="shared" si="1"/>
        <v>0</v>
      </c>
      <c r="T26" s="7">
        <f t="shared" si="1"/>
        <v>0</v>
      </c>
      <c r="U26" s="7">
        <f t="shared" si="1"/>
        <v>16</v>
      </c>
      <c r="V26" s="7">
        <f t="shared" si="1"/>
        <v>0</v>
      </c>
      <c r="W26" s="7">
        <f t="shared" si="1"/>
        <v>0</v>
      </c>
      <c r="X26" s="7">
        <f t="shared" si="1"/>
        <v>0</v>
      </c>
      <c r="Y26" s="7">
        <f t="shared" si="1"/>
        <v>0</v>
      </c>
      <c r="Z26" s="7">
        <f>SUM(B26:Y26)</f>
        <v>29</v>
      </c>
    </row>
    <row r="27" spans="1:26" ht="14.25" customHeight="1" x14ac:dyDescent="0.25">
      <c r="A27" s="7" t="s">
        <v>53</v>
      </c>
      <c r="B27" s="29">
        <f t="shared" si="0"/>
        <v>0</v>
      </c>
      <c r="C27" s="29">
        <f t="shared" si="0"/>
        <v>0</v>
      </c>
      <c r="D27" s="29">
        <f t="shared" si="0"/>
        <v>0</v>
      </c>
      <c r="E27" s="29">
        <f t="shared" si="0"/>
        <v>0</v>
      </c>
      <c r="F27" s="37">
        <f t="shared" si="0"/>
        <v>0</v>
      </c>
      <c r="G27" s="29">
        <f t="shared" si="0"/>
        <v>0</v>
      </c>
      <c r="H27" s="29">
        <f t="shared" si="0"/>
        <v>0</v>
      </c>
      <c r="I27" s="29">
        <f t="shared" si="0"/>
        <v>0</v>
      </c>
      <c r="J27" s="29">
        <f t="shared" si="0"/>
        <v>0</v>
      </c>
      <c r="K27" s="29">
        <f t="shared" si="0"/>
        <v>0</v>
      </c>
      <c r="L27" s="29">
        <f t="shared" si="1"/>
        <v>0</v>
      </c>
      <c r="M27" s="7">
        <f t="shared" si="1"/>
        <v>0</v>
      </c>
      <c r="N27" s="7">
        <f t="shared" si="1"/>
        <v>0</v>
      </c>
      <c r="O27" s="7">
        <f t="shared" si="1"/>
        <v>0</v>
      </c>
      <c r="P27" s="7">
        <f t="shared" si="1"/>
        <v>0</v>
      </c>
      <c r="Q27" s="7">
        <f t="shared" si="1"/>
        <v>0</v>
      </c>
      <c r="R27" s="7">
        <f t="shared" si="1"/>
        <v>0</v>
      </c>
      <c r="S27" s="7">
        <f t="shared" si="1"/>
        <v>0</v>
      </c>
      <c r="T27" s="7">
        <f t="shared" si="1"/>
        <v>0</v>
      </c>
      <c r="U27" s="7">
        <f t="shared" si="1"/>
        <v>14</v>
      </c>
      <c r="V27" s="7">
        <f t="shared" si="1"/>
        <v>0</v>
      </c>
      <c r="W27" s="7">
        <f t="shared" si="1"/>
        <v>0</v>
      </c>
      <c r="X27" s="7">
        <f t="shared" si="1"/>
        <v>10</v>
      </c>
      <c r="Y27" s="7">
        <f t="shared" si="1"/>
        <v>0</v>
      </c>
      <c r="Z27" s="7">
        <f t="shared" ref="Z27:Z29" si="2">SUM(B27:Y27)</f>
        <v>24</v>
      </c>
    </row>
    <row r="28" spans="1:26" ht="14.25" customHeight="1" x14ac:dyDescent="0.25">
      <c r="A28" s="7" t="s">
        <v>149</v>
      </c>
      <c r="B28" s="29">
        <f t="shared" si="0"/>
        <v>7</v>
      </c>
      <c r="C28" s="29">
        <f t="shared" si="0"/>
        <v>0</v>
      </c>
      <c r="D28" s="29">
        <f t="shared" si="0"/>
        <v>0</v>
      </c>
      <c r="E28" s="29">
        <f t="shared" si="0"/>
        <v>0</v>
      </c>
      <c r="F28" s="37">
        <f t="shared" si="0"/>
        <v>0</v>
      </c>
      <c r="G28" s="29">
        <f t="shared" si="0"/>
        <v>2</v>
      </c>
      <c r="H28" s="29">
        <f t="shared" si="0"/>
        <v>0</v>
      </c>
      <c r="I28" s="29">
        <f t="shared" si="0"/>
        <v>0</v>
      </c>
      <c r="J28" s="29">
        <f t="shared" si="0"/>
        <v>0</v>
      </c>
      <c r="K28" s="29">
        <f t="shared" si="0"/>
        <v>15</v>
      </c>
      <c r="L28" s="29">
        <f t="shared" si="1"/>
        <v>0</v>
      </c>
      <c r="M28" s="7">
        <f t="shared" si="1"/>
        <v>0</v>
      </c>
      <c r="N28" s="7">
        <f t="shared" si="1"/>
        <v>0</v>
      </c>
      <c r="O28" s="7">
        <f t="shared" si="1"/>
        <v>0</v>
      </c>
      <c r="P28" s="7">
        <f t="shared" si="1"/>
        <v>0</v>
      </c>
      <c r="Q28" s="7">
        <f t="shared" si="1"/>
        <v>0</v>
      </c>
      <c r="R28" s="7">
        <f t="shared" si="1"/>
        <v>0</v>
      </c>
      <c r="S28" s="7">
        <f t="shared" si="1"/>
        <v>0</v>
      </c>
      <c r="T28" s="7">
        <f t="shared" si="1"/>
        <v>0</v>
      </c>
      <c r="U28" s="7">
        <f t="shared" si="1"/>
        <v>14</v>
      </c>
      <c r="V28" s="7">
        <f t="shared" si="1"/>
        <v>0</v>
      </c>
      <c r="W28" s="7">
        <f t="shared" si="1"/>
        <v>0</v>
      </c>
      <c r="X28" s="7">
        <f t="shared" si="1"/>
        <v>0</v>
      </c>
      <c r="Y28" s="7">
        <f t="shared" si="1"/>
        <v>0</v>
      </c>
      <c r="Z28" s="7">
        <f t="shared" si="2"/>
        <v>38</v>
      </c>
    </row>
    <row r="29" spans="1:26" ht="14.25" customHeight="1" x14ac:dyDescent="0.25">
      <c r="A29" s="7" t="s">
        <v>138</v>
      </c>
      <c r="B29" s="29">
        <f t="shared" si="0"/>
        <v>0</v>
      </c>
      <c r="C29" s="29">
        <f t="shared" si="0"/>
        <v>0</v>
      </c>
      <c r="D29" s="29">
        <f t="shared" si="0"/>
        <v>0</v>
      </c>
      <c r="E29" s="29">
        <f t="shared" si="0"/>
        <v>0</v>
      </c>
      <c r="F29" s="37">
        <f t="shared" si="0"/>
        <v>0</v>
      </c>
      <c r="G29" s="29">
        <f t="shared" si="0"/>
        <v>0</v>
      </c>
      <c r="H29" s="29">
        <f t="shared" si="0"/>
        <v>0</v>
      </c>
      <c r="I29" s="29">
        <f t="shared" si="0"/>
        <v>0</v>
      </c>
      <c r="J29" s="29">
        <f t="shared" si="0"/>
        <v>0</v>
      </c>
      <c r="K29" s="29">
        <f t="shared" si="0"/>
        <v>0</v>
      </c>
      <c r="L29" s="29">
        <f t="shared" si="1"/>
        <v>0</v>
      </c>
      <c r="M29" s="7">
        <f t="shared" si="1"/>
        <v>0</v>
      </c>
      <c r="N29" s="7">
        <f t="shared" si="1"/>
        <v>8</v>
      </c>
      <c r="O29" s="7">
        <f t="shared" si="1"/>
        <v>0</v>
      </c>
      <c r="P29" s="7">
        <f t="shared" si="1"/>
        <v>0</v>
      </c>
      <c r="Q29" s="7">
        <f t="shared" si="1"/>
        <v>0</v>
      </c>
      <c r="R29" s="7">
        <f t="shared" si="1"/>
        <v>0</v>
      </c>
      <c r="S29" s="7">
        <f t="shared" si="1"/>
        <v>0</v>
      </c>
      <c r="T29" s="7">
        <f t="shared" si="1"/>
        <v>0</v>
      </c>
      <c r="U29" s="7">
        <f t="shared" si="1"/>
        <v>21</v>
      </c>
      <c r="V29" s="7">
        <f t="shared" si="1"/>
        <v>0</v>
      </c>
      <c r="W29" s="7">
        <f t="shared" si="1"/>
        <v>0</v>
      </c>
      <c r="X29" s="7">
        <f t="shared" si="1"/>
        <v>0</v>
      </c>
      <c r="Y29" s="7">
        <f t="shared" si="1"/>
        <v>0</v>
      </c>
      <c r="Z29" s="7">
        <f t="shared" si="2"/>
        <v>29</v>
      </c>
    </row>
    <row r="30" spans="1:26" ht="14.25" customHeight="1" x14ac:dyDescent="0.25"/>
    <row r="31" spans="1:26" ht="14.25" customHeight="1" x14ac:dyDescent="0.25"/>
    <row r="32" spans="1:2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</sheetData>
  <sortState xmlns:xlrd2="http://schemas.microsoft.com/office/spreadsheetml/2017/richdata2" ref="A2:O22">
    <sortCondition ref="J2:J22"/>
    <sortCondition ref="C2:C22"/>
  </sortState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Z888"/>
  <sheetViews>
    <sheetView workbookViewId="0">
      <pane ySplit="1" topLeftCell="A2" activePane="bottomLeft" state="frozen"/>
      <selection pane="bottomLeft" activeCell="E4" sqref="E4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97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12" width="8.42578125" style="97" customWidth="1"/>
    <col min="13" max="26" width="8.42578125" customWidth="1"/>
  </cols>
  <sheetData>
    <row r="1" spans="1:12" ht="14.25" customHeight="1" x14ac:dyDescent="0.35">
      <c r="A1" s="62" t="s">
        <v>691</v>
      </c>
      <c r="B1" s="62" t="s">
        <v>646</v>
      </c>
      <c r="C1" s="62" t="s">
        <v>647</v>
      </c>
      <c r="D1" s="62" t="s">
        <v>648</v>
      </c>
      <c r="E1" s="100" t="s">
        <v>649</v>
      </c>
      <c r="F1" s="62" t="s">
        <v>1</v>
      </c>
      <c r="G1" s="62" t="s">
        <v>3</v>
      </c>
      <c r="H1" s="62" t="s">
        <v>650</v>
      </c>
      <c r="I1" s="62" t="s">
        <v>2</v>
      </c>
      <c r="J1" s="62" t="s">
        <v>5</v>
      </c>
      <c r="K1" s="100" t="s">
        <v>651</v>
      </c>
      <c r="L1" s="100" t="s">
        <v>652</v>
      </c>
    </row>
    <row r="2" spans="1:12" ht="14.25" customHeight="1" x14ac:dyDescent="0.35">
      <c r="A2" s="53" t="s">
        <v>691</v>
      </c>
      <c r="B2" s="33">
        <v>1</v>
      </c>
      <c r="C2" s="33" t="s">
        <v>797</v>
      </c>
      <c r="D2" s="50"/>
      <c r="E2" s="49">
        <v>1679</v>
      </c>
      <c r="F2" s="10" t="str">
        <f>+VLOOKUP(E2,Participants!$A$1:$F$798,2,FALSE)</f>
        <v>Mathieu Sloka</v>
      </c>
      <c r="G2" s="10" t="str">
        <f>+VLOOKUP(E2,Participants!$A$1:$F$798,4,FALSE)</f>
        <v>STG</v>
      </c>
      <c r="H2" s="10" t="str">
        <f>+VLOOKUP(E2,Participants!$A$1:$F$798,5,FALSE)</f>
        <v>M</v>
      </c>
      <c r="I2" s="10">
        <f>+VLOOKUP(E2,Participants!$A$1:$F$798,3,FALSE)</f>
        <v>6</v>
      </c>
      <c r="J2" s="10" t="str">
        <f>+VLOOKUP(E2,Participants!$A$1:$G$798,7,FALSE)</f>
        <v>JV BOYS</v>
      </c>
      <c r="K2" s="49">
        <v>1</v>
      </c>
      <c r="L2" s="49">
        <v>10</v>
      </c>
    </row>
    <row r="3" spans="1:12" ht="14.25" customHeight="1" x14ac:dyDescent="0.35">
      <c r="A3" s="53" t="s">
        <v>691</v>
      </c>
      <c r="B3" s="33">
        <v>1</v>
      </c>
      <c r="C3" s="33" t="s">
        <v>798</v>
      </c>
      <c r="D3" s="50"/>
      <c r="E3" s="49">
        <v>1214</v>
      </c>
      <c r="F3" s="10" t="str">
        <f>+VLOOKUP(E3,Participants!$A$1:$F$798,2,FALSE)</f>
        <v>Lewis Gibbons</v>
      </c>
      <c r="G3" s="10" t="str">
        <f>+VLOOKUP(E3,Participants!$A$1:$F$798,4,FALSE)</f>
        <v>MQA</v>
      </c>
      <c r="H3" s="10" t="str">
        <f>+VLOOKUP(E3,Participants!$A$1:$F$798,5,FALSE)</f>
        <v>M</v>
      </c>
      <c r="I3" s="10">
        <f>+VLOOKUP(E3,Participants!$A$1:$F$798,3,FALSE)</f>
        <v>5</v>
      </c>
      <c r="J3" s="10" t="str">
        <f>+VLOOKUP(E3,Participants!$A$1:$G$798,7,FALSE)</f>
        <v>JV BOYS</v>
      </c>
      <c r="K3" s="49">
        <v>2</v>
      </c>
      <c r="L3" s="49">
        <v>8</v>
      </c>
    </row>
    <row r="4" spans="1:12" ht="14.25" customHeight="1" x14ac:dyDescent="0.35">
      <c r="A4" s="53" t="s">
        <v>691</v>
      </c>
      <c r="B4" s="33">
        <v>1</v>
      </c>
      <c r="C4" s="33" t="s">
        <v>801</v>
      </c>
      <c r="D4" s="50"/>
      <c r="E4" s="49">
        <v>369</v>
      </c>
      <c r="F4" s="10" t="str">
        <f>+VLOOKUP(E4,Participants!$A$1:$F$798,2,FALSE)</f>
        <v>Jackson Randall</v>
      </c>
      <c r="G4" s="10" t="str">
        <f>+VLOOKUP(E4,Participants!$A$1:$F$798,4,FALSE)</f>
        <v>AAP</v>
      </c>
      <c r="H4" s="10" t="str">
        <f>+VLOOKUP(E4,Participants!$A$1:$F$798,5,FALSE)</f>
        <v>M</v>
      </c>
      <c r="I4" s="10">
        <f>+VLOOKUP(E4,Participants!$A$1:$F$798,3,FALSE)</f>
        <v>6</v>
      </c>
      <c r="J4" s="10" t="str">
        <f>+VLOOKUP(E4,Participants!$A$1:$G$798,7,FALSE)</f>
        <v>JV BOYS</v>
      </c>
      <c r="K4" s="49">
        <v>3</v>
      </c>
      <c r="L4" s="49">
        <v>6</v>
      </c>
    </row>
    <row r="5" spans="1:12" ht="14.25" customHeight="1" x14ac:dyDescent="0.35">
      <c r="A5" s="53" t="s">
        <v>691</v>
      </c>
      <c r="B5" s="33">
        <v>1</v>
      </c>
      <c r="C5" s="33" t="s">
        <v>802</v>
      </c>
      <c r="D5" s="50"/>
      <c r="E5" s="49">
        <v>755</v>
      </c>
      <c r="F5" s="10" t="str">
        <f>+VLOOKUP(E5,Participants!$A$1:$F$798,2,FALSE)</f>
        <v>Joseph Monroe</v>
      </c>
      <c r="G5" s="10" t="str">
        <f>+VLOOKUP(E5,Participants!$A$1:$F$798,4,FALSE)</f>
        <v>CDP</v>
      </c>
      <c r="H5" s="10" t="str">
        <f>+VLOOKUP(E5,Participants!$A$1:$F$798,5,FALSE)</f>
        <v>M</v>
      </c>
      <c r="I5" s="10">
        <f>+VLOOKUP(E5,Participants!$A$1:$F$798,3,FALSE)</f>
        <v>5</v>
      </c>
      <c r="J5" s="10" t="str">
        <f>+VLOOKUP(E5,Participants!$A$1:$G$798,7,FALSE)</f>
        <v>JV BOYS</v>
      </c>
      <c r="K5" s="49">
        <v>4</v>
      </c>
      <c r="L5" s="49">
        <v>5</v>
      </c>
    </row>
    <row r="6" spans="1:12" ht="14.25" customHeight="1" x14ac:dyDescent="0.35">
      <c r="A6" s="53" t="s">
        <v>691</v>
      </c>
      <c r="B6" s="33">
        <v>1</v>
      </c>
      <c r="C6" s="33" t="s">
        <v>810</v>
      </c>
      <c r="D6" s="50"/>
      <c r="E6" s="49">
        <v>1485</v>
      </c>
      <c r="F6" s="10" t="str">
        <f>+VLOOKUP(E6,Participants!$A$1:$F$798,2,FALSE)</f>
        <v>Sam DiChiazza</v>
      </c>
      <c r="G6" s="10" t="str">
        <f>+VLOOKUP(E6,Participants!$A$1:$F$798,4,FALSE)</f>
        <v>SKS</v>
      </c>
      <c r="H6" s="10" t="str">
        <f>+VLOOKUP(E6,Participants!$A$1:$F$798,5,FALSE)</f>
        <v>M</v>
      </c>
      <c r="I6" s="10">
        <f>+VLOOKUP(E6,Participants!$A$1:$F$798,3,FALSE)</f>
        <v>5</v>
      </c>
      <c r="J6" s="10" t="str">
        <f>+VLOOKUP(E6,Participants!$A$1:$G$798,7,FALSE)</f>
        <v>JV BOYS</v>
      </c>
      <c r="K6" s="49">
        <v>5</v>
      </c>
      <c r="L6" s="49">
        <v>4</v>
      </c>
    </row>
    <row r="7" spans="1:12" ht="14.25" customHeight="1" x14ac:dyDescent="0.35">
      <c r="A7" s="53" t="s">
        <v>691</v>
      </c>
      <c r="B7" s="33">
        <v>1</v>
      </c>
      <c r="C7" s="33" t="s">
        <v>815</v>
      </c>
      <c r="D7" s="50"/>
      <c r="E7" s="49">
        <v>794</v>
      </c>
      <c r="F7" s="10" t="str">
        <f>+VLOOKUP(E7,Participants!$A$1:$F$798,2,FALSE)</f>
        <v>Simon Bandish</v>
      </c>
      <c r="G7" s="10" t="str">
        <f>+VLOOKUP(E7,Participants!$A$1:$F$798,4,FALSE)</f>
        <v>DMA</v>
      </c>
      <c r="H7" s="10" t="str">
        <f>+VLOOKUP(E7,Participants!$A$1:$F$798,5,FALSE)</f>
        <v>M</v>
      </c>
      <c r="I7" s="10">
        <f>+VLOOKUP(E7,Participants!$A$1:$F$798,3,FALSE)</f>
        <v>5</v>
      </c>
      <c r="J7" s="10" t="str">
        <f>+VLOOKUP(E7,Participants!$A$1:$G$798,7,FALSE)</f>
        <v>JV BOYS</v>
      </c>
      <c r="K7" s="49">
        <v>6</v>
      </c>
      <c r="L7" s="49">
        <v>3</v>
      </c>
    </row>
    <row r="8" spans="1:12" ht="14.25" customHeight="1" x14ac:dyDescent="0.35">
      <c r="A8" s="53"/>
      <c r="B8" s="33"/>
      <c r="C8" s="33"/>
      <c r="D8" s="50"/>
      <c r="E8" s="49"/>
      <c r="F8" s="10"/>
      <c r="G8" s="10"/>
      <c r="H8" s="10"/>
      <c r="I8" s="10"/>
      <c r="J8" s="10"/>
      <c r="K8" s="49"/>
      <c r="L8" s="49"/>
    </row>
    <row r="9" spans="1:12" ht="14.25" customHeight="1" x14ac:dyDescent="0.35">
      <c r="A9" s="53" t="s">
        <v>691</v>
      </c>
      <c r="B9" s="33">
        <v>1</v>
      </c>
      <c r="C9" s="33" t="s">
        <v>799</v>
      </c>
      <c r="D9" s="50"/>
      <c r="E9" s="49">
        <v>310</v>
      </c>
      <c r="F9" s="10" t="str">
        <f>+VLOOKUP(E9,Participants!$A$1:$F$798,2,FALSE)</f>
        <v>Fiona Lim</v>
      </c>
      <c r="G9" s="10" t="str">
        <f>+VLOOKUP(E9,Participants!$A$1:$F$798,4,FALSE)</f>
        <v>AAG</v>
      </c>
      <c r="H9" s="10" t="str">
        <f>+VLOOKUP(E9,Participants!$A$1:$F$798,5,FALSE)</f>
        <v>F</v>
      </c>
      <c r="I9" s="10">
        <f>+VLOOKUP(E9,Participants!$A$1:$F$798,3,FALSE)</f>
        <v>6</v>
      </c>
      <c r="J9" s="10" t="str">
        <f>+VLOOKUP(E9,Participants!$A$1:$G$798,7,FALSE)</f>
        <v>JV GIRLS</v>
      </c>
      <c r="K9" s="49">
        <v>1</v>
      </c>
      <c r="L9" s="49">
        <v>10</v>
      </c>
    </row>
    <row r="10" spans="1:12" ht="14.25" customHeight="1" x14ac:dyDescent="0.35">
      <c r="A10" s="53" t="s">
        <v>691</v>
      </c>
      <c r="B10" s="33">
        <v>1</v>
      </c>
      <c r="C10" s="33" t="s">
        <v>800</v>
      </c>
      <c r="D10" s="50"/>
      <c r="E10" s="49">
        <v>723</v>
      </c>
      <c r="F10" s="10" t="str">
        <f>+VLOOKUP(E10,Participants!$A$1:$F$798,2,FALSE)</f>
        <v>Riley Trainer</v>
      </c>
      <c r="G10" s="10" t="str">
        <f>+VLOOKUP(E10,Participants!$A$1:$F$798,4,FALSE)</f>
        <v>CDL</v>
      </c>
      <c r="H10" s="10" t="str">
        <f>+VLOOKUP(E10,Participants!$A$1:$F$798,5,FALSE)</f>
        <v>F</v>
      </c>
      <c r="I10" s="10">
        <f>+VLOOKUP(E10,Participants!$A$1:$F$798,3,FALSE)</f>
        <v>6</v>
      </c>
      <c r="J10" s="10" t="str">
        <f>+VLOOKUP(E10,Participants!$A$1:$G$798,7,FALSE)</f>
        <v>JV GIRLS</v>
      </c>
      <c r="K10" s="49">
        <f>K9+1</f>
        <v>2</v>
      </c>
      <c r="L10" s="49">
        <v>8</v>
      </c>
    </row>
    <row r="11" spans="1:12" ht="14.25" customHeight="1" x14ac:dyDescent="0.35">
      <c r="A11" s="53" t="s">
        <v>691</v>
      </c>
      <c r="B11" s="33">
        <v>1</v>
      </c>
      <c r="C11" s="33" t="s">
        <v>803</v>
      </c>
      <c r="D11" s="50"/>
      <c r="E11" s="49">
        <v>1220</v>
      </c>
      <c r="F11" s="10" t="str">
        <f>+VLOOKUP(E11,Participants!$A$1:$F$798,2,FALSE)</f>
        <v>Elaina Fratangeli</v>
      </c>
      <c r="G11" s="10" t="str">
        <f>+VLOOKUP(E11,Participants!$A$1:$F$798,4,FALSE)</f>
        <v>MQA</v>
      </c>
      <c r="H11" s="10" t="str">
        <f>+VLOOKUP(E11,Participants!$A$1:$F$798,5,FALSE)</f>
        <v>F</v>
      </c>
      <c r="I11" s="10">
        <f>+VLOOKUP(E11,Participants!$A$1:$F$798,3,FALSE)</f>
        <v>5</v>
      </c>
      <c r="J11" s="10" t="str">
        <f>+VLOOKUP(E11,Participants!$A$1:$G$798,7,FALSE)</f>
        <v>JV GIRLS</v>
      </c>
      <c r="K11" s="49">
        <f t="shared" ref="K11:K22" si="0">K10+1</f>
        <v>3</v>
      </c>
      <c r="L11" s="49">
        <v>6</v>
      </c>
    </row>
    <row r="12" spans="1:12" ht="14.25" customHeight="1" x14ac:dyDescent="0.35">
      <c r="A12" s="53" t="s">
        <v>691</v>
      </c>
      <c r="B12" s="33">
        <v>1</v>
      </c>
      <c r="C12" s="33" t="s">
        <v>804</v>
      </c>
      <c r="D12" s="50"/>
      <c r="E12" s="49">
        <v>1223</v>
      </c>
      <c r="F12" s="10" t="str">
        <f>+VLOOKUP(E12,Participants!$A$1:$F$798,2,FALSE)</f>
        <v>Maddy Skowronski</v>
      </c>
      <c r="G12" s="10" t="str">
        <f>+VLOOKUP(E12,Participants!$A$1:$F$798,4,FALSE)</f>
        <v>MQA</v>
      </c>
      <c r="H12" s="10" t="str">
        <f>+VLOOKUP(E12,Participants!$A$1:$F$798,5,FALSE)</f>
        <v>F</v>
      </c>
      <c r="I12" s="10">
        <f>+VLOOKUP(E12,Participants!$A$1:$F$798,3,FALSE)</f>
        <v>5</v>
      </c>
      <c r="J12" s="10" t="str">
        <f>+VLOOKUP(E12,Participants!$A$1:$G$798,7,FALSE)</f>
        <v>JV GIRLS</v>
      </c>
      <c r="K12" s="49">
        <f t="shared" si="0"/>
        <v>4</v>
      </c>
      <c r="L12" s="49">
        <v>5</v>
      </c>
    </row>
    <row r="13" spans="1:12" ht="14.25" customHeight="1" x14ac:dyDescent="0.35">
      <c r="A13" s="53" t="s">
        <v>691</v>
      </c>
      <c r="B13" s="33">
        <v>1</v>
      </c>
      <c r="C13" s="33" t="s">
        <v>805</v>
      </c>
      <c r="D13" s="50"/>
      <c r="E13" s="49">
        <v>797</v>
      </c>
      <c r="F13" s="10" t="str">
        <f>+VLOOKUP(E13,Participants!$A$1:$F$798,2,FALSE)</f>
        <v>Ella Rembert</v>
      </c>
      <c r="G13" s="10" t="str">
        <f>+VLOOKUP(E13,Participants!$A$1:$F$798,4,FALSE)</f>
        <v>DMA</v>
      </c>
      <c r="H13" s="10" t="str">
        <f>+VLOOKUP(E13,Participants!$A$1:$F$798,5,FALSE)</f>
        <v>F</v>
      </c>
      <c r="I13" s="10">
        <f>+VLOOKUP(E13,Participants!$A$1:$F$798,3,FALSE)</f>
        <v>6</v>
      </c>
      <c r="J13" s="10" t="str">
        <f>+VLOOKUP(E13,Participants!$A$1:$G$798,7,FALSE)</f>
        <v>JV GIRLS</v>
      </c>
      <c r="K13" s="49">
        <f t="shared" si="0"/>
        <v>5</v>
      </c>
      <c r="L13" s="49">
        <v>4</v>
      </c>
    </row>
    <row r="14" spans="1:12" ht="14.25" customHeight="1" x14ac:dyDescent="0.35">
      <c r="A14" s="53" t="s">
        <v>691</v>
      </c>
      <c r="B14" s="33">
        <v>1</v>
      </c>
      <c r="C14" s="33" t="s">
        <v>806</v>
      </c>
      <c r="D14" s="50"/>
      <c r="E14" s="49">
        <v>800</v>
      </c>
      <c r="F14" s="10" t="str">
        <f>+VLOOKUP(E14,Participants!$A$1:$F$798,2,FALSE)</f>
        <v>Fiona Platt</v>
      </c>
      <c r="G14" s="10" t="str">
        <f>+VLOOKUP(E14,Participants!$A$1:$F$798,4,FALSE)</f>
        <v>DMA</v>
      </c>
      <c r="H14" s="10" t="str">
        <f>+VLOOKUP(E14,Participants!$A$1:$F$798,5,FALSE)</f>
        <v>F</v>
      </c>
      <c r="I14" s="10">
        <f>+VLOOKUP(E14,Participants!$A$1:$F$798,3,FALSE)</f>
        <v>6</v>
      </c>
      <c r="J14" s="10" t="str">
        <f>+VLOOKUP(E14,Participants!$A$1:$G$798,7,FALSE)</f>
        <v>JV GIRLS</v>
      </c>
      <c r="K14" s="49">
        <f t="shared" si="0"/>
        <v>6</v>
      </c>
      <c r="L14" s="49">
        <v>3</v>
      </c>
    </row>
    <row r="15" spans="1:12" ht="14.25" customHeight="1" x14ac:dyDescent="0.35">
      <c r="A15" s="53" t="s">
        <v>691</v>
      </c>
      <c r="B15" s="33">
        <v>1</v>
      </c>
      <c r="C15" s="33" t="s">
        <v>807</v>
      </c>
      <c r="D15" s="50"/>
      <c r="E15" s="49">
        <v>799</v>
      </c>
      <c r="F15" s="10" t="str">
        <f>+VLOOKUP(E15,Participants!$A$1:$F$798,2,FALSE)</f>
        <v>Caroline Hartman</v>
      </c>
      <c r="G15" s="10" t="str">
        <f>+VLOOKUP(E15,Participants!$A$1:$F$798,4,FALSE)</f>
        <v>DMA</v>
      </c>
      <c r="H15" s="10" t="str">
        <f>+VLOOKUP(E15,Participants!$A$1:$F$798,5,FALSE)</f>
        <v>F</v>
      </c>
      <c r="I15" s="10">
        <f>+VLOOKUP(E15,Participants!$A$1:$F$798,3,FALSE)</f>
        <v>6</v>
      </c>
      <c r="J15" s="10" t="str">
        <f>+VLOOKUP(E15,Participants!$A$1:$G$798,7,FALSE)</f>
        <v>JV GIRLS</v>
      </c>
      <c r="K15" s="49">
        <f t="shared" si="0"/>
        <v>7</v>
      </c>
      <c r="L15" s="49">
        <v>2</v>
      </c>
    </row>
    <row r="16" spans="1:12" ht="14.25" customHeight="1" x14ac:dyDescent="0.35">
      <c r="A16" s="53" t="s">
        <v>691</v>
      </c>
      <c r="B16" s="33">
        <v>1</v>
      </c>
      <c r="C16" s="33" t="s">
        <v>808</v>
      </c>
      <c r="D16" s="50"/>
      <c r="E16" s="49">
        <v>638</v>
      </c>
      <c r="F16" s="10" t="str">
        <f>+VLOOKUP(E16,Participants!$A$1:$F$798,2,FALSE)</f>
        <v>Madelyn Miklavic</v>
      </c>
      <c r="G16" s="10" t="str">
        <f>+VLOOKUP(E16,Participants!$A$1:$F$798,4,FALSE)</f>
        <v>BCS</v>
      </c>
      <c r="H16" s="10" t="str">
        <f>+VLOOKUP(E16,Participants!$A$1:$F$798,5,FALSE)</f>
        <v>F</v>
      </c>
      <c r="I16" s="10">
        <f>+VLOOKUP(E16,Participants!$A$1:$F$798,3,FALSE)</f>
        <v>6</v>
      </c>
      <c r="J16" s="10" t="str">
        <f>+VLOOKUP(E16,Participants!$A$1:$G$798,7,FALSE)</f>
        <v>JV GIRLS</v>
      </c>
      <c r="K16" s="49">
        <f t="shared" si="0"/>
        <v>8</v>
      </c>
      <c r="L16" s="49">
        <v>1</v>
      </c>
    </row>
    <row r="17" spans="1:12" ht="14.25" customHeight="1" x14ac:dyDescent="0.35">
      <c r="A17" s="53" t="s">
        <v>691</v>
      </c>
      <c r="B17" s="33">
        <v>1</v>
      </c>
      <c r="C17" s="33" t="s">
        <v>809</v>
      </c>
      <c r="D17" s="50"/>
      <c r="E17" s="49">
        <v>370</v>
      </c>
      <c r="F17" s="10" t="str">
        <f>+VLOOKUP(E17,Participants!$A$1:$F$798,2,FALSE)</f>
        <v>Maggie Burch</v>
      </c>
      <c r="G17" s="10" t="str">
        <f>+VLOOKUP(E17,Participants!$A$1:$F$798,4,FALSE)</f>
        <v>AAP</v>
      </c>
      <c r="H17" s="10" t="str">
        <f>+VLOOKUP(E17,Participants!$A$1:$F$798,5,FALSE)</f>
        <v>F</v>
      </c>
      <c r="I17" s="10">
        <f>+VLOOKUP(E17,Participants!$A$1:$F$798,3,FALSE)</f>
        <v>5</v>
      </c>
      <c r="J17" s="10" t="str">
        <f>+VLOOKUP(E17,Participants!$A$1:$G$798,7,FALSE)</f>
        <v>JV GIRLS</v>
      </c>
      <c r="K17" s="49">
        <f t="shared" si="0"/>
        <v>9</v>
      </c>
      <c r="L17" s="49"/>
    </row>
    <row r="18" spans="1:12" ht="14.25" customHeight="1" x14ac:dyDescent="0.35">
      <c r="A18" s="53" t="s">
        <v>691</v>
      </c>
      <c r="B18" s="33">
        <v>1</v>
      </c>
      <c r="C18" s="33" t="s">
        <v>811</v>
      </c>
      <c r="D18" s="50"/>
      <c r="E18" s="49">
        <v>1517</v>
      </c>
      <c r="F18" s="10" t="str">
        <f>+VLOOKUP(E18,Participants!$A$1:$F$798,2,FALSE)</f>
        <v>Cora Cole</v>
      </c>
      <c r="G18" s="10" t="str">
        <f>+VLOOKUP(E18,Participants!$A$1:$F$798,4,FALSE)</f>
        <v>SKS</v>
      </c>
      <c r="H18" s="10" t="str">
        <f>+VLOOKUP(E18,Participants!$A$1:$F$798,5,FALSE)</f>
        <v>F</v>
      </c>
      <c r="I18" s="10">
        <f>+VLOOKUP(E18,Participants!$A$1:$F$798,3,FALSE)</f>
        <v>6</v>
      </c>
      <c r="J18" s="10" t="str">
        <f>+VLOOKUP(E18,Participants!$A$1:$G$798,7,FALSE)</f>
        <v>JV GIRLS</v>
      </c>
      <c r="K18" s="49">
        <f t="shared" si="0"/>
        <v>10</v>
      </c>
      <c r="L18" s="49"/>
    </row>
    <row r="19" spans="1:12" ht="14.25" customHeight="1" x14ac:dyDescent="0.35">
      <c r="A19" s="53" t="s">
        <v>691</v>
      </c>
      <c r="B19" s="33">
        <v>1</v>
      </c>
      <c r="C19" s="33" t="s">
        <v>812</v>
      </c>
      <c r="D19" s="50"/>
      <c r="E19" s="49">
        <v>1507</v>
      </c>
      <c r="F19" s="10" t="str">
        <f>+VLOOKUP(E19,Participants!$A$1:$F$798,2,FALSE)</f>
        <v>Ainsley Coberly</v>
      </c>
      <c r="G19" s="10" t="str">
        <f>+VLOOKUP(E19,Participants!$A$1:$F$798,4,FALSE)</f>
        <v>SKS</v>
      </c>
      <c r="H19" s="10" t="str">
        <f>+VLOOKUP(E19,Participants!$A$1:$F$798,5,FALSE)</f>
        <v>F</v>
      </c>
      <c r="I19" s="10">
        <f>+VLOOKUP(E19,Participants!$A$1:$F$798,3,FALSE)</f>
        <v>5</v>
      </c>
      <c r="J19" s="10" t="str">
        <f>+VLOOKUP(E19,Participants!$A$1:$G$798,7,FALSE)</f>
        <v>JV GIRLS</v>
      </c>
      <c r="K19" s="49">
        <f t="shared" si="0"/>
        <v>11</v>
      </c>
      <c r="L19" s="49"/>
    </row>
    <row r="20" spans="1:12" ht="14.25" customHeight="1" x14ac:dyDescent="0.35">
      <c r="A20" s="53" t="s">
        <v>691</v>
      </c>
      <c r="B20" s="33">
        <v>1</v>
      </c>
      <c r="C20" s="33" t="s">
        <v>813</v>
      </c>
      <c r="D20" s="50"/>
      <c r="E20" s="49">
        <v>371</v>
      </c>
      <c r="F20" s="10" t="str">
        <f>+VLOOKUP(E20,Participants!$A$1:$F$798,2,FALSE)</f>
        <v>Eloise Phelps</v>
      </c>
      <c r="G20" s="10" t="str">
        <f>+VLOOKUP(E20,Participants!$A$1:$F$798,4,FALSE)</f>
        <v>AAP</v>
      </c>
      <c r="H20" s="10" t="str">
        <f>+VLOOKUP(E20,Participants!$A$1:$F$798,5,FALSE)</f>
        <v>F</v>
      </c>
      <c r="I20" s="10">
        <f>+VLOOKUP(E20,Participants!$A$1:$F$798,3,FALSE)</f>
        <v>5</v>
      </c>
      <c r="J20" s="10" t="str">
        <f>+VLOOKUP(E20,Participants!$A$1:$G$798,7,FALSE)</f>
        <v>JV GIRLS</v>
      </c>
      <c r="K20" s="49">
        <f t="shared" si="0"/>
        <v>12</v>
      </c>
      <c r="L20" s="49"/>
    </row>
    <row r="21" spans="1:12" ht="14.25" customHeight="1" x14ac:dyDescent="0.35">
      <c r="A21" s="53" t="s">
        <v>691</v>
      </c>
      <c r="B21" s="33">
        <v>1</v>
      </c>
      <c r="C21" s="33" t="s">
        <v>814</v>
      </c>
      <c r="D21" s="50"/>
      <c r="E21" s="49">
        <v>377</v>
      </c>
      <c r="F21" s="10" t="str">
        <f>+VLOOKUP(E21,Participants!$A$1:$F$798,2,FALSE)</f>
        <v>Eliza Rounding</v>
      </c>
      <c r="G21" s="10" t="str">
        <f>+VLOOKUP(E21,Participants!$A$1:$F$798,4,FALSE)</f>
        <v>AAP</v>
      </c>
      <c r="H21" s="10" t="str">
        <f>+VLOOKUP(E21,Participants!$A$1:$F$798,5,FALSE)</f>
        <v>F</v>
      </c>
      <c r="I21" s="10">
        <f>+VLOOKUP(E21,Participants!$A$1:$F$798,3,FALSE)</f>
        <v>6</v>
      </c>
      <c r="J21" s="10" t="str">
        <f>+VLOOKUP(E21,Participants!$A$1:$G$798,7,FALSE)</f>
        <v>JV GIRLS</v>
      </c>
      <c r="K21" s="49">
        <f t="shared" si="0"/>
        <v>13</v>
      </c>
      <c r="L21" s="49"/>
    </row>
    <row r="22" spans="1:12" ht="14.25" customHeight="1" x14ac:dyDescent="0.35">
      <c r="A22" s="53" t="s">
        <v>691</v>
      </c>
      <c r="B22" s="33">
        <v>1</v>
      </c>
      <c r="C22" s="33" t="s">
        <v>816</v>
      </c>
      <c r="D22" s="50"/>
      <c r="E22" s="49">
        <v>411</v>
      </c>
      <c r="F22" s="10" t="str">
        <f>+VLOOKUP(E22,Participants!$A$1:$F$798,2,FALSE)</f>
        <v>Margaret McEvoy</v>
      </c>
      <c r="G22" s="10" t="str">
        <f>+VLOOKUP(E22,Participants!$A$1:$F$798,4,FALSE)</f>
        <v>AAP</v>
      </c>
      <c r="H22" s="10" t="str">
        <f>+VLOOKUP(E22,Participants!$A$1:$F$798,5,FALSE)</f>
        <v>F</v>
      </c>
      <c r="I22" s="10">
        <f>+VLOOKUP(E22,Participants!$A$1:$F$798,3,FALSE)</f>
        <v>5</v>
      </c>
      <c r="J22" s="10" t="str">
        <f>+VLOOKUP(E22,Participants!$A$1:$G$798,7,FALSE)</f>
        <v>JV GIRLS</v>
      </c>
      <c r="K22" s="49">
        <f t="shared" si="0"/>
        <v>14</v>
      </c>
      <c r="L22" s="49"/>
    </row>
    <row r="23" spans="1:12" ht="14.25" customHeight="1" x14ac:dyDescent="0.35">
      <c r="A23" s="53"/>
      <c r="B23" s="33"/>
      <c r="C23" s="33"/>
      <c r="D23" s="50"/>
      <c r="E23" s="49"/>
      <c r="F23" s="10"/>
      <c r="G23" s="10"/>
      <c r="H23" s="10"/>
      <c r="I23" s="10"/>
      <c r="J23" s="10"/>
      <c r="K23" s="49"/>
      <c r="L23" s="49"/>
    </row>
    <row r="24" spans="1:12" ht="14.25" customHeight="1" x14ac:dyDescent="0.35">
      <c r="A24" s="53"/>
      <c r="B24" s="33"/>
      <c r="C24" s="33"/>
      <c r="D24" s="50"/>
      <c r="E24" s="49"/>
      <c r="F24" s="10"/>
      <c r="G24" s="10"/>
      <c r="H24" s="10"/>
      <c r="I24" s="10"/>
      <c r="J24" s="10"/>
      <c r="K24" s="49"/>
      <c r="L24" s="49"/>
    </row>
    <row r="25" spans="1:12" ht="14.25" customHeight="1" x14ac:dyDescent="0.35">
      <c r="A25" s="53" t="s">
        <v>691</v>
      </c>
      <c r="B25" s="33">
        <v>2</v>
      </c>
      <c r="C25" s="33" t="s">
        <v>925</v>
      </c>
      <c r="D25" s="50"/>
      <c r="E25" s="49">
        <v>381</v>
      </c>
      <c r="F25" s="10" t="str">
        <f>+VLOOKUP(E25,Participants!$A$1:$F$798,2,FALSE)</f>
        <v>Luke Patterson</v>
      </c>
      <c r="G25" s="10" t="str">
        <f>+VLOOKUP(E25,Participants!$A$1:$F$798,4,FALSE)</f>
        <v>AAP</v>
      </c>
      <c r="H25" s="10" t="str">
        <f>+VLOOKUP(E25,Participants!$A$1:$F$798,5,FALSE)</f>
        <v>M</v>
      </c>
      <c r="I25" s="10">
        <f>+VLOOKUP(E25,Participants!$A$1:$F$798,3,FALSE)</f>
        <v>7</v>
      </c>
      <c r="J25" s="10" t="str">
        <f>+VLOOKUP(E25,Participants!$A$1:$G$798,7,FALSE)</f>
        <v>VARSITY BOYS</v>
      </c>
      <c r="K25" s="49">
        <v>1</v>
      </c>
      <c r="L25" s="49">
        <v>10</v>
      </c>
    </row>
    <row r="26" spans="1:12" ht="14.25" customHeight="1" x14ac:dyDescent="0.35">
      <c r="A26" s="53" t="s">
        <v>691</v>
      </c>
      <c r="B26" s="33">
        <v>2</v>
      </c>
      <c r="C26" s="33" t="s">
        <v>926</v>
      </c>
      <c r="D26" s="50"/>
      <c r="E26" s="49">
        <v>1532</v>
      </c>
      <c r="F26" s="10" t="str">
        <f>+VLOOKUP(E26,Participants!$A$1:$F$798,2,FALSE)</f>
        <v>Jack Croft</v>
      </c>
      <c r="G26" s="10" t="str">
        <f>+VLOOKUP(E26,Participants!$A$1:$F$798,4,FALSE)</f>
        <v>SKS</v>
      </c>
      <c r="H26" s="10" t="str">
        <f>+VLOOKUP(E26,Participants!$A$1:$F$798,5,FALSE)</f>
        <v>M</v>
      </c>
      <c r="I26" s="10">
        <f>+VLOOKUP(E26,Participants!$A$1:$F$798,3,FALSE)</f>
        <v>8</v>
      </c>
      <c r="J26" s="10" t="str">
        <f>+VLOOKUP(E26,Participants!$A$1:$G$798,7,FALSE)</f>
        <v>VARSITY BOYS</v>
      </c>
      <c r="K26" s="49">
        <v>2</v>
      </c>
      <c r="L26" s="49">
        <v>8</v>
      </c>
    </row>
    <row r="27" spans="1:12" ht="14.25" customHeight="1" x14ac:dyDescent="0.35">
      <c r="A27" s="53" t="s">
        <v>691</v>
      </c>
      <c r="B27" s="33">
        <v>2</v>
      </c>
      <c r="C27" s="33" t="s">
        <v>928</v>
      </c>
      <c r="D27" s="50"/>
      <c r="E27" s="49">
        <v>385</v>
      </c>
      <c r="F27" s="10" t="str">
        <f>+VLOOKUP(E27,Participants!$A$1:$F$798,2,FALSE)</f>
        <v>Garvin Whetzel</v>
      </c>
      <c r="G27" s="10" t="str">
        <f>+VLOOKUP(E27,Participants!$A$1:$F$798,4,FALSE)</f>
        <v>AAP</v>
      </c>
      <c r="H27" s="10" t="str">
        <f>+VLOOKUP(E27,Participants!$A$1:$F$798,5,FALSE)</f>
        <v>M</v>
      </c>
      <c r="I27" s="10">
        <f>+VLOOKUP(E27,Participants!$A$1:$F$798,3,FALSE)</f>
        <v>7</v>
      </c>
      <c r="J27" s="10" t="str">
        <f>+VLOOKUP(E27,Participants!$A$1:$G$798,7,FALSE)</f>
        <v>VARSITY BOYS</v>
      </c>
      <c r="K27" s="49">
        <v>3</v>
      </c>
      <c r="L27" s="49">
        <v>6</v>
      </c>
    </row>
    <row r="28" spans="1:12" ht="14.25" customHeight="1" x14ac:dyDescent="0.35">
      <c r="A28" s="53" t="s">
        <v>691</v>
      </c>
      <c r="B28" s="33">
        <v>2</v>
      </c>
      <c r="C28" s="33" t="s">
        <v>929</v>
      </c>
      <c r="D28" s="50"/>
      <c r="E28" s="49">
        <v>1229</v>
      </c>
      <c r="F28" s="10" t="str">
        <f>+VLOOKUP(E28,Participants!$A$1:$F$798,2,FALSE)</f>
        <v>William Gibbons</v>
      </c>
      <c r="G28" s="10" t="str">
        <f>+VLOOKUP(E28,Participants!$A$1:$F$798,4,FALSE)</f>
        <v>MQA</v>
      </c>
      <c r="H28" s="10" t="str">
        <f>+VLOOKUP(E28,Participants!$A$1:$F$798,5,FALSE)</f>
        <v>M</v>
      </c>
      <c r="I28" s="10">
        <f>+VLOOKUP(E28,Participants!$A$1:$F$798,3,FALSE)</f>
        <v>7</v>
      </c>
      <c r="J28" s="10" t="str">
        <f>+VLOOKUP(E28,Participants!$A$1:$G$798,7,FALSE)</f>
        <v>VARSITY BOYS</v>
      </c>
      <c r="K28" s="49">
        <v>4</v>
      </c>
      <c r="L28" s="49">
        <v>5</v>
      </c>
    </row>
    <row r="29" spans="1:12" ht="14.25" customHeight="1" x14ac:dyDescent="0.35">
      <c r="A29" s="53"/>
      <c r="B29" s="33"/>
      <c r="C29" s="33"/>
      <c r="D29" s="50"/>
      <c r="E29" s="49"/>
      <c r="F29" s="10"/>
      <c r="G29" s="10"/>
      <c r="H29" s="10"/>
      <c r="I29" s="10"/>
      <c r="J29" s="10"/>
      <c r="K29" s="49"/>
      <c r="L29" s="49"/>
    </row>
    <row r="30" spans="1:12" ht="14.25" customHeight="1" x14ac:dyDescent="0.35">
      <c r="A30" s="53" t="s">
        <v>691</v>
      </c>
      <c r="B30" s="33">
        <v>2</v>
      </c>
      <c r="C30" s="33" t="s">
        <v>927</v>
      </c>
      <c r="D30" s="50"/>
      <c r="E30" s="49">
        <v>814</v>
      </c>
      <c r="F30" s="10" t="str">
        <f>+VLOOKUP(E30,Participants!$A$1:$F$798,2,FALSE)</f>
        <v>Londyn Tomman</v>
      </c>
      <c r="G30" s="10" t="str">
        <f>+VLOOKUP(E30,Participants!$A$1:$F$798,4,FALSE)</f>
        <v>DMA</v>
      </c>
      <c r="H30" s="10" t="str">
        <f>+VLOOKUP(E30,Participants!$A$1:$F$798,5,FALSE)</f>
        <v>F</v>
      </c>
      <c r="I30" s="10">
        <f>+VLOOKUP(E30,Participants!$A$1:$F$798,3,FALSE)</f>
        <v>7</v>
      </c>
      <c r="J30" s="10" t="str">
        <f>+VLOOKUP(E30,Participants!$A$1:$G$798,7,FALSE)</f>
        <v>VARSITY GIRLS</v>
      </c>
      <c r="K30" s="49">
        <v>1</v>
      </c>
      <c r="L30" s="49">
        <v>10</v>
      </c>
    </row>
    <row r="31" spans="1:12" ht="14.25" customHeight="1" x14ac:dyDescent="0.35">
      <c r="A31" s="53" t="s">
        <v>691</v>
      </c>
      <c r="B31" s="33">
        <v>2</v>
      </c>
      <c r="C31" s="33" t="s">
        <v>930</v>
      </c>
      <c r="D31" s="50"/>
      <c r="E31" s="49">
        <v>397</v>
      </c>
      <c r="F31" s="10" t="str">
        <f>+VLOOKUP(E31,Participants!$A$1:$F$798,2,FALSE)</f>
        <v>Alexandra Robinson</v>
      </c>
      <c r="G31" s="10" t="str">
        <f>+VLOOKUP(E31,Participants!$A$1:$F$798,4,FALSE)</f>
        <v>AAP</v>
      </c>
      <c r="H31" s="10" t="str">
        <f>+VLOOKUP(E31,Participants!$A$1:$F$798,5,FALSE)</f>
        <v>F</v>
      </c>
      <c r="I31" s="10">
        <f>+VLOOKUP(E31,Participants!$A$1:$F$798,3,FALSE)</f>
        <v>7</v>
      </c>
      <c r="J31" s="10" t="str">
        <f>+VLOOKUP(E31,Participants!$A$1:$G$798,7,FALSE)</f>
        <v>VARSITY GIRLS</v>
      </c>
      <c r="K31" s="49">
        <v>2</v>
      </c>
      <c r="L31" s="49">
        <v>8</v>
      </c>
    </row>
    <row r="32" spans="1:12" ht="14.25" customHeight="1" x14ac:dyDescent="0.35">
      <c r="A32" s="53" t="s">
        <v>691</v>
      </c>
      <c r="B32" s="33">
        <v>2</v>
      </c>
      <c r="C32" s="33" t="s">
        <v>931</v>
      </c>
      <c r="D32" s="50"/>
      <c r="E32" s="49">
        <v>808</v>
      </c>
      <c r="F32" s="10" t="str">
        <f>+VLOOKUP(E32,Participants!$A$1:$F$798,2,FALSE)</f>
        <v>Leah Straub</v>
      </c>
      <c r="G32" s="10" t="str">
        <f>+VLOOKUP(E32,Participants!$A$1:$F$798,4,FALSE)</f>
        <v>DMA</v>
      </c>
      <c r="H32" s="10" t="str">
        <f>+VLOOKUP(E32,Participants!$A$1:$F$798,5,FALSE)</f>
        <v>F</v>
      </c>
      <c r="I32" s="10">
        <f>+VLOOKUP(E32,Participants!$A$1:$F$798,3,FALSE)</f>
        <v>7</v>
      </c>
      <c r="J32" s="10" t="str">
        <f>+VLOOKUP(E32,Participants!$A$1:$G$798,7,FALSE)</f>
        <v>VARSITY GIRLS</v>
      </c>
      <c r="K32" s="49">
        <v>3</v>
      </c>
      <c r="L32" s="49">
        <v>6</v>
      </c>
    </row>
    <row r="33" spans="1:26" ht="14.25" customHeight="1" x14ac:dyDescent="0.35">
      <c r="A33" s="53" t="s">
        <v>691</v>
      </c>
      <c r="B33" s="33">
        <v>2</v>
      </c>
      <c r="C33" s="33" t="s">
        <v>841</v>
      </c>
      <c r="D33" s="50"/>
      <c r="E33" s="49">
        <v>1565</v>
      </c>
      <c r="F33" s="10" t="str">
        <f>+VLOOKUP(E33,Participants!$A$1:$F$798,2,FALSE)</f>
        <v>Jada Lichtenwalter</v>
      </c>
      <c r="G33" s="10" t="str">
        <f>+VLOOKUP(E33,Participants!$A$1:$F$798,4,FALSE)</f>
        <v>SKS</v>
      </c>
      <c r="H33" s="10" t="str">
        <f>+VLOOKUP(E33,Participants!$A$1:$F$798,5,FALSE)</f>
        <v>F</v>
      </c>
      <c r="I33" s="10">
        <f>+VLOOKUP(E33,Participants!$A$1:$F$798,3,FALSE)</f>
        <v>8</v>
      </c>
      <c r="J33" s="10" t="str">
        <f>+VLOOKUP(E33,Participants!$A$1:$G$798,7,FALSE)</f>
        <v>VARSITY GIRLS</v>
      </c>
      <c r="K33" s="49">
        <v>4</v>
      </c>
      <c r="L33" s="49">
        <v>5</v>
      </c>
    </row>
    <row r="34" spans="1:26" ht="14.25" customHeight="1" x14ac:dyDescent="0.35">
      <c r="A34" s="53" t="s">
        <v>691</v>
      </c>
      <c r="B34" s="33">
        <v>2</v>
      </c>
      <c r="C34" s="33" t="s">
        <v>932</v>
      </c>
      <c r="D34" s="50"/>
      <c r="E34" s="49">
        <v>406</v>
      </c>
      <c r="F34" s="10" t="str">
        <f>+VLOOKUP(E34,Participants!$A$1:$F$798,2,FALSE)</f>
        <v>Jacqui Whitsel</v>
      </c>
      <c r="G34" s="10" t="str">
        <f>+VLOOKUP(E34,Participants!$A$1:$F$798,4,FALSE)</f>
        <v>AAP</v>
      </c>
      <c r="H34" s="10" t="str">
        <f>+VLOOKUP(E34,Participants!$A$1:$F$798,5,FALSE)</f>
        <v>F</v>
      </c>
      <c r="I34" s="10">
        <f>+VLOOKUP(E34,Participants!$A$1:$F$798,3,FALSE)</f>
        <v>8</v>
      </c>
      <c r="J34" s="10" t="str">
        <f>+VLOOKUP(E34,Participants!$A$1:$G$798,7,FALSE)</f>
        <v>VARSITY GIRLS</v>
      </c>
      <c r="K34" s="49">
        <v>5</v>
      </c>
      <c r="L34" s="49">
        <v>4</v>
      </c>
    </row>
    <row r="35" spans="1:26" ht="14.25" customHeight="1" x14ac:dyDescent="0.35">
      <c r="A35" s="53" t="s">
        <v>691</v>
      </c>
      <c r="B35" s="33">
        <v>2</v>
      </c>
      <c r="C35" s="33" t="s">
        <v>933</v>
      </c>
      <c r="D35" s="50"/>
      <c r="E35" s="49">
        <v>1691</v>
      </c>
      <c r="F35" s="10" t="str">
        <f>+VLOOKUP(E35,Participants!$A$1:$F$798,2,FALSE)</f>
        <v>Olivia Clauss</v>
      </c>
      <c r="G35" s="10" t="str">
        <f>+VLOOKUP(E35,Participants!$A$1:$F$798,4,FALSE)</f>
        <v>STG</v>
      </c>
      <c r="H35" s="10" t="str">
        <f>+VLOOKUP(E35,Participants!$A$1:$F$798,5,FALSE)</f>
        <v>F</v>
      </c>
      <c r="I35" s="10">
        <f>+VLOOKUP(E35,Participants!$A$1:$F$798,3,FALSE)</f>
        <v>8</v>
      </c>
      <c r="J35" s="10" t="str">
        <f>+VLOOKUP(E35,Participants!$A$1:$G$798,7,FALSE)</f>
        <v>VARSITY GIRLS</v>
      </c>
      <c r="K35" s="49">
        <v>6</v>
      </c>
      <c r="L35" s="49">
        <v>3</v>
      </c>
    </row>
    <row r="36" spans="1:26" ht="14.25" customHeight="1" x14ac:dyDescent="0.35">
      <c r="A36" s="53" t="s">
        <v>691</v>
      </c>
      <c r="B36" s="33">
        <v>2</v>
      </c>
      <c r="C36" s="33" t="s">
        <v>934</v>
      </c>
      <c r="D36" s="50"/>
      <c r="E36" s="49">
        <v>813</v>
      </c>
      <c r="F36" s="10" t="str">
        <f>+VLOOKUP(E36,Participants!$A$1:$F$798,2,FALSE)</f>
        <v>Sylvie Blough</v>
      </c>
      <c r="G36" s="10" t="str">
        <f>+VLOOKUP(E36,Participants!$A$1:$F$798,4,FALSE)</f>
        <v>DMA</v>
      </c>
      <c r="H36" s="10" t="str">
        <f>+VLOOKUP(E36,Participants!$A$1:$F$798,5,FALSE)</f>
        <v>F</v>
      </c>
      <c r="I36" s="10">
        <f>+VLOOKUP(E36,Participants!$A$1:$F$798,3,FALSE)</f>
        <v>7</v>
      </c>
      <c r="J36" s="10" t="str">
        <f>+VLOOKUP(E36,Participants!$A$1:$G$798,7,FALSE)</f>
        <v>VARSITY GIRLS</v>
      </c>
      <c r="K36" s="49">
        <v>7</v>
      </c>
      <c r="L36" s="49">
        <v>2</v>
      </c>
    </row>
    <row r="37" spans="1:26" ht="14.25" customHeight="1" x14ac:dyDescent="0.35">
      <c r="A37" s="53" t="s">
        <v>691</v>
      </c>
      <c r="B37" s="33">
        <v>2</v>
      </c>
      <c r="C37" s="33" t="s">
        <v>935</v>
      </c>
      <c r="D37" s="50"/>
      <c r="E37" s="49">
        <v>391</v>
      </c>
      <c r="F37" s="10" t="str">
        <f>+VLOOKUP(E37,Participants!$A$1:$F$798,2,FALSE)</f>
        <v>Claire Burch</v>
      </c>
      <c r="G37" s="10" t="str">
        <f>+VLOOKUP(E37,Participants!$A$1:$F$798,4,FALSE)</f>
        <v>AAP</v>
      </c>
      <c r="H37" s="10" t="str">
        <f>+VLOOKUP(E37,Participants!$A$1:$F$798,5,FALSE)</f>
        <v>F</v>
      </c>
      <c r="I37" s="10">
        <f>+VLOOKUP(E37,Participants!$A$1:$F$798,3,FALSE)</f>
        <v>7</v>
      </c>
      <c r="J37" s="10" t="str">
        <f>+VLOOKUP(E37,Participants!$A$1:$G$798,7,FALSE)</f>
        <v>VARSITY GIRLS</v>
      </c>
      <c r="K37" s="49">
        <v>8</v>
      </c>
      <c r="L37" s="49">
        <v>1</v>
      </c>
    </row>
    <row r="38" spans="1:26" ht="14.25" customHeight="1" x14ac:dyDescent="0.35">
      <c r="A38" s="53" t="s">
        <v>691</v>
      </c>
      <c r="B38" s="33">
        <v>2</v>
      </c>
      <c r="C38" s="33" t="s">
        <v>936</v>
      </c>
      <c r="D38" s="50"/>
      <c r="E38" s="49">
        <v>1550</v>
      </c>
      <c r="F38" s="10" t="str">
        <f>+VLOOKUP(E38,Participants!$A$1:$F$798,2,FALSE)</f>
        <v>Rowan Mondi</v>
      </c>
      <c r="G38" s="10" t="str">
        <f>+VLOOKUP(E38,Participants!$A$1:$F$798,4,FALSE)</f>
        <v>SKS</v>
      </c>
      <c r="H38" s="10" t="str">
        <f>+VLOOKUP(E38,Participants!$A$1:$F$798,5,FALSE)</f>
        <v>F</v>
      </c>
      <c r="I38" s="10">
        <f>+VLOOKUP(E38,Participants!$A$1:$F$798,3,FALSE)</f>
        <v>7</v>
      </c>
      <c r="J38" s="10" t="str">
        <f>+VLOOKUP(E38,Participants!$A$1:$G$798,7,FALSE)</f>
        <v>VARSITY GIRLS</v>
      </c>
      <c r="K38" s="49">
        <v>9</v>
      </c>
      <c r="L38" s="49"/>
    </row>
    <row r="39" spans="1:26" ht="14.25" customHeight="1" x14ac:dyDescent="0.35">
      <c r="A39" s="53" t="s">
        <v>691</v>
      </c>
      <c r="B39" s="33">
        <v>2</v>
      </c>
      <c r="C39" s="33" t="s">
        <v>937</v>
      </c>
      <c r="D39" s="50"/>
      <c r="E39" s="49">
        <v>405</v>
      </c>
      <c r="F39" s="10" t="str">
        <f>+VLOOKUP(E39,Participants!$A$1:$F$798,2,FALSE)</f>
        <v>Morgan Randall</v>
      </c>
      <c r="G39" s="10" t="str">
        <f>+VLOOKUP(E39,Participants!$A$1:$F$798,4,FALSE)</f>
        <v>AAP</v>
      </c>
      <c r="H39" s="10" t="str">
        <f>+VLOOKUP(E39,Participants!$A$1:$F$798,5,FALSE)</f>
        <v>F</v>
      </c>
      <c r="I39" s="10">
        <f>+VLOOKUP(E39,Participants!$A$1:$F$798,3,FALSE)</f>
        <v>8</v>
      </c>
      <c r="J39" s="10" t="str">
        <f>+VLOOKUP(E39,Participants!$A$1:$G$798,7,FALSE)</f>
        <v>VARSITY GIRLS</v>
      </c>
      <c r="K39" s="49">
        <v>10</v>
      </c>
      <c r="L39" s="49"/>
    </row>
    <row r="40" spans="1:26" ht="14.25" customHeight="1" x14ac:dyDescent="0.35">
      <c r="A40" s="53" t="s">
        <v>691</v>
      </c>
      <c r="B40" s="33">
        <v>2</v>
      </c>
      <c r="C40" s="33" t="s">
        <v>938</v>
      </c>
      <c r="D40" s="50"/>
      <c r="E40" s="49">
        <v>401</v>
      </c>
      <c r="F40" s="10" t="str">
        <f>+VLOOKUP(E40,Participants!$A$1:$F$798,2,FALSE)</f>
        <v>Elizabeth Austin</v>
      </c>
      <c r="G40" s="10" t="str">
        <f>+VLOOKUP(E40,Participants!$A$1:$F$798,4,FALSE)</f>
        <v>AAP</v>
      </c>
      <c r="H40" s="10" t="str">
        <f>+VLOOKUP(E40,Participants!$A$1:$F$798,5,FALSE)</f>
        <v>F</v>
      </c>
      <c r="I40" s="10">
        <f>+VLOOKUP(E40,Participants!$A$1:$F$798,3,FALSE)</f>
        <v>8</v>
      </c>
      <c r="J40" s="10" t="str">
        <f>+VLOOKUP(E40,Participants!$A$1:$G$798,7,FALSE)</f>
        <v>VARSITY GIRLS</v>
      </c>
      <c r="K40" s="49">
        <v>11</v>
      </c>
      <c r="L40" s="49"/>
    </row>
    <row r="41" spans="1:26" ht="14.25" customHeight="1" x14ac:dyDescent="0.25">
      <c r="E41" s="29"/>
    </row>
    <row r="42" spans="1:26" ht="14.25" customHeight="1" x14ac:dyDescent="0.25">
      <c r="B42" s="38" t="s">
        <v>61</v>
      </c>
      <c r="C42" s="38" t="s">
        <v>23</v>
      </c>
      <c r="D42" s="38" t="s">
        <v>14</v>
      </c>
      <c r="E42" s="38" t="s">
        <v>21</v>
      </c>
      <c r="F42" s="38" t="s">
        <v>16</v>
      </c>
      <c r="G42" s="38" t="s">
        <v>30</v>
      </c>
      <c r="H42" s="38" t="s">
        <v>25</v>
      </c>
      <c r="I42" s="38" t="s">
        <v>257</v>
      </c>
      <c r="J42" s="38" t="s">
        <v>229</v>
      </c>
      <c r="K42" s="38" t="s">
        <v>36</v>
      </c>
      <c r="L42" s="38" t="s">
        <v>41</v>
      </c>
      <c r="M42" s="38" t="s">
        <v>63</v>
      </c>
      <c r="N42" s="38" t="s">
        <v>47</v>
      </c>
      <c r="O42" s="38" t="s">
        <v>55</v>
      </c>
      <c r="P42" s="38" t="s">
        <v>72</v>
      </c>
      <c r="Q42" s="38" t="s">
        <v>66</v>
      </c>
      <c r="R42" s="38" t="s">
        <v>347</v>
      </c>
      <c r="S42" s="38" t="s">
        <v>75</v>
      </c>
      <c r="T42" s="38" t="s">
        <v>78</v>
      </c>
      <c r="U42" s="38" t="s">
        <v>445</v>
      </c>
      <c r="V42" s="38" t="s">
        <v>653</v>
      </c>
      <c r="W42" s="38" t="s">
        <v>654</v>
      </c>
      <c r="X42" s="38" t="s">
        <v>588</v>
      </c>
      <c r="Y42" s="38" t="s">
        <v>50</v>
      </c>
      <c r="Z42" s="39" t="s">
        <v>655</v>
      </c>
    </row>
    <row r="43" spans="1:26" ht="14.25" customHeight="1" x14ac:dyDescent="0.25">
      <c r="A43" s="7" t="s">
        <v>57</v>
      </c>
      <c r="B43" s="7">
        <f t="shared" ref="B43:K46" si="1">+SUMIFS($L$2:$L$41,$J$2:$J$41,$A43,$G$2:$G$41,B$42)</f>
        <v>0</v>
      </c>
      <c r="C43" s="7">
        <f t="shared" si="1"/>
        <v>10</v>
      </c>
      <c r="D43" s="7">
        <f t="shared" si="1"/>
        <v>0</v>
      </c>
      <c r="E43" s="29">
        <f t="shared" si="1"/>
        <v>0</v>
      </c>
      <c r="F43" s="7">
        <f t="shared" si="1"/>
        <v>0</v>
      </c>
      <c r="G43" s="7">
        <f t="shared" si="1"/>
        <v>0</v>
      </c>
      <c r="H43" s="7">
        <f t="shared" si="1"/>
        <v>1</v>
      </c>
      <c r="I43" s="7">
        <f t="shared" si="1"/>
        <v>0</v>
      </c>
      <c r="J43" s="7">
        <f t="shared" si="1"/>
        <v>8</v>
      </c>
      <c r="K43" s="29">
        <f t="shared" si="1"/>
        <v>9</v>
      </c>
      <c r="L43" s="29">
        <f t="shared" ref="L43:Y46" si="2">+SUMIFS($L$2:$L$41,$J$2:$J$41,$A43,$G$2:$G$41,L$42)</f>
        <v>0</v>
      </c>
      <c r="M43" s="7">
        <f t="shared" si="2"/>
        <v>0</v>
      </c>
      <c r="N43" s="7">
        <f t="shared" si="2"/>
        <v>0</v>
      </c>
      <c r="O43" s="7">
        <f t="shared" si="2"/>
        <v>0</v>
      </c>
      <c r="P43" s="7">
        <f t="shared" si="2"/>
        <v>11</v>
      </c>
      <c r="Q43" s="7">
        <f t="shared" si="2"/>
        <v>0</v>
      </c>
      <c r="R43" s="7">
        <f t="shared" si="2"/>
        <v>0</v>
      </c>
      <c r="S43" s="7">
        <f t="shared" si="2"/>
        <v>0</v>
      </c>
      <c r="T43" s="7">
        <f t="shared" si="2"/>
        <v>0</v>
      </c>
      <c r="U43" s="7">
        <f t="shared" si="2"/>
        <v>0</v>
      </c>
      <c r="V43" s="7">
        <f t="shared" si="2"/>
        <v>0</v>
      </c>
      <c r="W43" s="7">
        <f t="shared" si="2"/>
        <v>0</v>
      </c>
      <c r="X43" s="7">
        <f t="shared" si="2"/>
        <v>0</v>
      </c>
      <c r="Y43" s="7">
        <f t="shared" si="2"/>
        <v>0</v>
      </c>
      <c r="Z43" s="7">
        <f>SUM(B43:Y43)</f>
        <v>39</v>
      </c>
    </row>
    <row r="44" spans="1:26" ht="14.25" customHeight="1" x14ac:dyDescent="0.25">
      <c r="A44" s="7" t="s">
        <v>53</v>
      </c>
      <c r="B44" s="7">
        <f t="shared" si="1"/>
        <v>6</v>
      </c>
      <c r="C44" s="7">
        <f t="shared" si="1"/>
        <v>0</v>
      </c>
      <c r="D44" s="7">
        <f t="shared" si="1"/>
        <v>0</v>
      </c>
      <c r="E44" s="29">
        <f t="shared" si="1"/>
        <v>0</v>
      </c>
      <c r="F44" s="7">
        <f t="shared" si="1"/>
        <v>0</v>
      </c>
      <c r="G44" s="7">
        <f t="shared" si="1"/>
        <v>0</v>
      </c>
      <c r="H44" s="7">
        <f t="shared" si="1"/>
        <v>0</v>
      </c>
      <c r="I44" s="7">
        <f t="shared" si="1"/>
        <v>5</v>
      </c>
      <c r="J44" s="7">
        <f t="shared" si="1"/>
        <v>0</v>
      </c>
      <c r="K44" s="29">
        <f t="shared" si="1"/>
        <v>3</v>
      </c>
      <c r="L44" s="29">
        <f t="shared" si="2"/>
        <v>0</v>
      </c>
      <c r="M44" s="7">
        <f t="shared" si="2"/>
        <v>0</v>
      </c>
      <c r="N44" s="7">
        <f t="shared" si="2"/>
        <v>0</v>
      </c>
      <c r="O44" s="7">
        <f t="shared" si="2"/>
        <v>0</v>
      </c>
      <c r="P44" s="7">
        <f t="shared" si="2"/>
        <v>8</v>
      </c>
      <c r="Q44" s="7">
        <f t="shared" si="2"/>
        <v>0</v>
      </c>
      <c r="R44" s="7">
        <f t="shared" si="2"/>
        <v>0</v>
      </c>
      <c r="S44" s="7">
        <f t="shared" si="2"/>
        <v>0</v>
      </c>
      <c r="T44" s="7">
        <f t="shared" si="2"/>
        <v>0</v>
      </c>
      <c r="U44" s="7">
        <f t="shared" si="2"/>
        <v>4</v>
      </c>
      <c r="V44" s="7">
        <f t="shared" si="2"/>
        <v>0</v>
      </c>
      <c r="W44" s="7">
        <f t="shared" si="2"/>
        <v>0</v>
      </c>
      <c r="X44" s="7">
        <f t="shared" si="2"/>
        <v>10</v>
      </c>
      <c r="Y44" s="7">
        <f t="shared" si="2"/>
        <v>0</v>
      </c>
      <c r="Z44" s="7">
        <f t="shared" ref="Z44:Z46" si="3">SUM(B44:Y44)</f>
        <v>36</v>
      </c>
    </row>
    <row r="45" spans="1:26" ht="14.25" customHeight="1" x14ac:dyDescent="0.25">
      <c r="A45" s="7" t="s">
        <v>149</v>
      </c>
      <c r="B45" s="7">
        <f t="shared" si="1"/>
        <v>13</v>
      </c>
      <c r="C45" s="7">
        <f t="shared" si="1"/>
        <v>0</v>
      </c>
      <c r="D45" s="7">
        <f t="shared" si="1"/>
        <v>0</v>
      </c>
      <c r="E45" s="29">
        <f t="shared" si="1"/>
        <v>0</v>
      </c>
      <c r="F45" s="7">
        <f t="shared" si="1"/>
        <v>0</v>
      </c>
      <c r="G45" s="7">
        <f t="shared" si="1"/>
        <v>0</v>
      </c>
      <c r="H45" s="7">
        <f t="shared" si="1"/>
        <v>0</v>
      </c>
      <c r="I45" s="7">
        <f t="shared" si="1"/>
        <v>0</v>
      </c>
      <c r="J45" s="7">
        <f t="shared" si="1"/>
        <v>0</v>
      </c>
      <c r="K45" s="29">
        <f t="shared" si="1"/>
        <v>18</v>
      </c>
      <c r="L45" s="29">
        <f t="shared" si="2"/>
        <v>0</v>
      </c>
      <c r="M45" s="7">
        <f t="shared" si="2"/>
        <v>0</v>
      </c>
      <c r="N45" s="7">
        <f t="shared" si="2"/>
        <v>0</v>
      </c>
      <c r="O45" s="7">
        <f t="shared" si="2"/>
        <v>0</v>
      </c>
      <c r="P45" s="7">
        <f t="shared" si="2"/>
        <v>0</v>
      </c>
      <c r="Q45" s="7">
        <f t="shared" si="2"/>
        <v>0</v>
      </c>
      <c r="R45" s="7">
        <f t="shared" si="2"/>
        <v>0</v>
      </c>
      <c r="S45" s="7">
        <f t="shared" si="2"/>
        <v>0</v>
      </c>
      <c r="T45" s="7">
        <f t="shared" si="2"/>
        <v>0</v>
      </c>
      <c r="U45" s="7">
        <f t="shared" si="2"/>
        <v>5</v>
      </c>
      <c r="V45" s="7">
        <f t="shared" si="2"/>
        <v>0</v>
      </c>
      <c r="W45" s="7">
        <f t="shared" si="2"/>
        <v>0</v>
      </c>
      <c r="X45" s="7">
        <f t="shared" si="2"/>
        <v>3</v>
      </c>
      <c r="Y45" s="7">
        <f t="shared" si="2"/>
        <v>0</v>
      </c>
      <c r="Z45" s="7">
        <f t="shared" si="3"/>
        <v>39</v>
      </c>
    </row>
    <row r="46" spans="1:26" ht="14.25" customHeight="1" x14ac:dyDescent="0.25">
      <c r="A46" s="7" t="s">
        <v>138</v>
      </c>
      <c r="B46" s="7">
        <f t="shared" si="1"/>
        <v>16</v>
      </c>
      <c r="C46" s="7">
        <f t="shared" si="1"/>
        <v>0</v>
      </c>
      <c r="D46" s="7">
        <f t="shared" si="1"/>
        <v>0</v>
      </c>
      <c r="E46" s="29">
        <f t="shared" si="1"/>
        <v>0</v>
      </c>
      <c r="F46" s="7">
        <f t="shared" si="1"/>
        <v>0</v>
      </c>
      <c r="G46" s="7">
        <f t="shared" si="1"/>
        <v>0</v>
      </c>
      <c r="H46" s="7">
        <f t="shared" si="1"/>
        <v>0</v>
      </c>
      <c r="I46" s="7">
        <f t="shared" si="1"/>
        <v>0</v>
      </c>
      <c r="J46" s="7">
        <f t="shared" si="1"/>
        <v>0</v>
      </c>
      <c r="K46" s="29">
        <f t="shared" si="1"/>
        <v>0</v>
      </c>
      <c r="L46" s="29">
        <f t="shared" si="2"/>
        <v>0</v>
      </c>
      <c r="M46" s="7">
        <f t="shared" si="2"/>
        <v>0</v>
      </c>
      <c r="N46" s="7">
        <f t="shared" si="2"/>
        <v>0</v>
      </c>
      <c r="O46" s="7">
        <f t="shared" si="2"/>
        <v>0</v>
      </c>
      <c r="P46" s="7">
        <f t="shared" si="2"/>
        <v>5</v>
      </c>
      <c r="Q46" s="7">
        <f t="shared" si="2"/>
        <v>0</v>
      </c>
      <c r="R46" s="7">
        <f t="shared" si="2"/>
        <v>0</v>
      </c>
      <c r="S46" s="7">
        <f t="shared" si="2"/>
        <v>0</v>
      </c>
      <c r="T46" s="7">
        <f t="shared" si="2"/>
        <v>0</v>
      </c>
      <c r="U46" s="7">
        <f t="shared" si="2"/>
        <v>8</v>
      </c>
      <c r="V46" s="7">
        <f t="shared" si="2"/>
        <v>0</v>
      </c>
      <c r="W46" s="7">
        <f t="shared" si="2"/>
        <v>0</v>
      </c>
      <c r="X46" s="7">
        <f t="shared" si="2"/>
        <v>0</v>
      </c>
      <c r="Y46" s="7">
        <f t="shared" si="2"/>
        <v>0</v>
      </c>
      <c r="Z46" s="7">
        <f t="shared" si="3"/>
        <v>29</v>
      </c>
    </row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1:24" ht="15.75" customHeight="1" x14ac:dyDescent="0.25"/>
    <row r="130" spans="1:24" ht="15.75" customHeight="1" x14ac:dyDescent="0.25"/>
    <row r="131" spans="1:24" ht="15.75" customHeight="1" x14ac:dyDescent="0.25"/>
    <row r="132" spans="1:24" ht="15.75" customHeight="1" x14ac:dyDescent="0.25"/>
    <row r="133" spans="1:24" ht="15.75" customHeight="1" x14ac:dyDescent="0.25"/>
    <row r="134" spans="1:24" ht="15.75" customHeight="1" x14ac:dyDescent="0.25"/>
    <row r="135" spans="1:24" ht="14.25" customHeight="1" x14ac:dyDescent="0.25">
      <c r="B135" s="39" t="s">
        <v>8</v>
      </c>
      <c r="C135" s="39" t="s">
        <v>667</v>
      </c>
      <c r="D135" s="39" t="s">
        <v>55</v>
      </c>
      <c r="E135" s="102" t="s">
        <v>69</v>
      </c>
      <c r="F135" s="39" t="s">
        <v>668</v>
      </c>
      <c r="G135" s="39" t="s">
        <v>669</v>
      </c>
      <c r="H135" s="39" t="s">
        <v>670</v>
      </c>
      <c r="I135" s="39" t="s">
        <v>671</v>
      </c>
      <c r="J135" s="39" t="s">
        <v>672</v>
      </c>
      <c r="K135" s="98" t="s">
        <v>673</v>
      </c>
      <c r="L135" s="98" t="s">
        <v>674</v>
      </c>
      <c r="M135" s="39" t="s">
        <v>675</v>
      </c>
      <c r="N135" s="39" t="s">
        <v>676</v>
      </c>
      <c r="O135" s="39" t="s">
        <v>44</v>
      </c>
      <c r="P135" s="39" t="s">
        <v>677</v>
      </c>
      <c r="Q135" s="39" t="s">
        <v>59</v>
      </c>
      <c r="R135" s="39" t="s">
        <v>87</v>
      </c>
      <c r="S135" s="39" t="s">
        <v>678</v>
      </c>
      <c r="T135" s="39" t="s">
        <v>679</v>
      </c>
      <c r="U135" s="39" t="s">
        <v>680</v>
      </c>
      <c r="V135" s="39" t="s">
        <v>681</v>
      </c>
      <c r="W135" s="39"/>
      <c r="X135" s="39" t="s">
        <v>682</v>
      </c>
    </row>
    <row r="136" spans="1:24" ht="14.25" customHeight="1" x14ac:dyDescent="0.25">
      <c r="A136" s="7" t="s">
        <v>683</v>
      </c>
      <c r="B136" s="7" t="e">
        <f t="shared" ref="B136:V136" si="4">+SUMIF(#REF!,B$135,#REF!)</f>
        <v>#REF!</v>
      </c>
      <c r="C136" s="7" t="e">
        <f t="shared" si="4"/>
        <v>#REF!</v>
      </c>
      <c r="D136" s="7" t="e">
        <f t="shared" si="4"/>
        <v>#REF!</v>
      </c>
      <c r="E136" s="29" t="e">
        <f t="shared" si="4"/>
        <v>#REF!</v>
      </c>
      <c r="F136" s="7" t="e">
        <f t="shared" si="4"/>
        <v>#REF!</v>
      </c>
      <c r="G136" s="7" t="e">
        <f t="shared" si="4"/>
        <v>#REF!</v>
      </c>
      <c r="H136" s="7" t="e">
        <f t="shared" si="4"/>
        <v>#REF!</v>
      </c>
      <c r="I136" s="7" t="e">
        <f t="shared" si="4"/>
        <v>#REF!</v>
      </c>
      <c r="J136" s="7" t="e">
        <f t="shared" si="4"/>
        <v>#REF!</v>
      </c>
      <c r="K136" s="29" t="e">
        <f t="shared" si="4"/>
        <v>#REF!</v>
      </c>
      <c r="L136" s="29" t="e">
        <f t="shared" si="4"/>
        <v>#REF!</v>
      </c>
      <c r="M136" s="7" t="e">
        <f t="shared" si="4"/>
        <v>#REF!</v>
      </c>
      <c r="N136" s="7" t="e">
        <f t="shared" si="4"/>
        <v>#REF!</v>
      </c>
      <c r="O136" s="7" t="e">
        <f t="shared" si="4"/>
        <v>#REF!</v>
      </c>
      <c r="P136" s="7" t="e">
        <f t="shared" si="4"/>
        <v>#REF!</v>
      </c>
      <c r="Q136" s="7" t="e">
        <f t="shared" si="4"/>
        <v>#REF!</v>
      </c>
      <c r="R136" s="7" t="e">
        <f t="shared" si="4"/>
        <v>#REF!</v>
      </c>
      <c r="S136" s="7" t="e">
        <f t="shared" si="4"/>
        <v>#REF!</v>
      </c>
      <c r="T136" s="7" t="e">
        <f t="shared" si="4"/>
        <v>#REF!</v>
      </c>
      <c r="U136" s="7" t="e">
        <f t="shared" si="4"/>
        <v>#REF!</v>
      </c>
      <c r="V136" s="7" t="e">
        <f t="shared" si="4"/>
        <v>#REF!</v>
      </c>
      <c r="W136" s="7"/>
      <c r="X136" s="7" t="e">
        <f>+SUMIF(#REF!,X$135,#REF!)</f>
        <v>#REF!</v>
      </c>
    </row>
    <row r="137" spans="1:24" ht="14.25" customHeight="1" x14ac:dyDescent="0.25">
      <c r="A137" s="7" t="s">
        <v>684</v>
      </c>
      <c r="B137" s="7">
        <f t="shared" ref="B137:V137" si="5">+SUMIF($G$2:$G$22,B$135,$L$2:$L$22)</f>
        <v>0</v>
      </c>
      <c r="C137" s="7">
        <f t="shared" si="5"/>
        <v>0</v>
      </c>
      <c r="D137" s="7">
        <f t="shared" si="5"/>
        <v>0</v>
      </c>
      <c r="E137" s="29">
        <f t="shared" si="5"/>
        <v>0</v>
      </c>
      <c r="F137" s="7">
        <f t="shared" si="5"/>
        <v>0</v>
      </c>
      <c r="G137" s="7">
        <f t="shared" si="5"/>
        <v>0</v>
      </c>
      <c r="H137" s="7">
        <f t="shared" si="5"/>
        <v>0</v>
      </c>
      <c r="I137" s="7">
        <f t="shared" si="5"/>
        <v>0</v>
      </c>
      <c r="J137" s="7">
        <f t="shared" si="5"/>
        <v>0</v>
      </c>
      <c r="K137" s="29">
        <f t="shared" si="5"/>
        <v>0</v>
      </c>
      <c r="L137" s="29">
        <f t="shared" si="5"/>
        <v>0</v>
      </c>
      <c r="M137" s="7">
        <f t="shared" si="5"/>
        <v>0</v>
      </c>
      <c r="N137" s="7">
        <f t="shared" si="5"/>
        <v>0</v>
      </c>
      <c r="O137" s="7">
        <f t="shared" si="5"/>
        <v>0</v>
      </c>
      <c r="P137" s="7">
        <f t="shared" si="5"/>
        <v>0</v>
      </c>
      <c r="Q137" s="7">
        <f t="shared" si="5"/>
        <v>0</v>
      </c>
      <c r="R137" s="7">
        <f t="shared" si="5"/>
        <v>0</v>
      </c>
      <c r="S137" s="7">
        <f t="shared" si="5"/>
        <v>0</v>
      </c>
      <c r="T137" s="7">
        <f t="shared" si="5"/>
        <v>0</v>
      </c>
      <c r="U137" s="7">
        <f t="shared" si="5"/>
        <v>0</v>
      </c>
      <c r="V137" s="7">
        <f t="shared" si="5"/>
        <v>0</v>
      </c>
      <c r="W137" s="7"/>
      <c r="X137" s="7">
        <f>+SUMIF($G$2:$G$22,X$135,$L$2:$L$22)</f>
        <v>0</v>
      </c>
    </row>
    <row r="138" spans="1:24" ht="14.25" customHeight="1" x14ac:dyDescent="0.25">
      <c r="A138" s="7" t="s">
        <v>685</v>
      </c>
      <c r="B138" s="7" t="e">
        <f t="shared" ref="B138:V138" si="6">+SUMIF(#REF!,B$135,#REF!)</f>
        <v>#REF!</v>
      </c>
      <c r="C138" s="7" t="e">
        <f t="shared" si="6"/>
        <v>#REF!</v>
      </c>
      <c r="D138" s="7" t="e">
        <f t="shared" si="6"/>
        <v>#REF!</v>
      </c>
      <c r="E138" s="29" t="e">
        <f t="shared" si="6"/>
        <v>#REF!</v>
      </c>
      <c r="F138" s="7" t="e">
        <f t="shared" si="6"/>
        <v>#REF!</v>
      </c>
      <c r="G138" s="7" t="e">
        <f t="shared" si="6"/>
        <v>#REF!</v>
      </c>
      <c r="H138" s="7" t="e">
        <f t="shared" si="6"/>
        <v>#REF!</v>
      </c>
      <c r="I138" s="7" t="e">
        <f t="shared" si="6"/>
        <v>#REF!</v>
      </c>
      <c r="J138" s="7" t="e">
        <f t="shared" si="6"/>
        <v>#REF!</v>
      </c>
      <c r="K138" s="29" t="e">
        <f t="shared" si="6"/>
        <v>#REF!</v>
      </c>
      <c r="L138" s="29" t="e">
        <f t="shared" si="6"/>
        <v>#REF!</v>
      </c>
      <c r="M138" s="7" t="e">
        <f t="shared" si="6"/>
        <v>#REF!</v>
      </c>
      <c r="N138" s="7" t="e">
        <f t="shared" si="6"/>
        <v>#REF!</v>
      </c>
      <c r="O138" s="7" t="e">
        <f t="shared" si="6"/>
        <v>#REF!</v>
      </c>
      <c r="P138" s="7" t="e">
        <f t="shared" si="6"/>
        <v>#REF!</v>
      </c>
      <c r="Q138" s="7" t="e">
        <f t="shared" si="6"/>
        <v>#REF!</v>
      </c>
      <c r="R138" s="7" t="e">
        <f t="shared" si="6"/>
        <v>#REF!</v>
      </c>
      <c r="S138" s="7" t="e">
        <f t="shared" si="6"/>
        <v>#REF!</v>
      </c>
      <c r="T138" s="7" t="e">
        <f t="shared" si="6"/>
        <v>#REF!</v>
      </c>
      <c r="U138" s="7" t="e">
        <f t="shared" si="6"/>
        <v>#REF!</v>
      </c>
      <c r="V138" s="7" t="e">
        <f t="shared" si="6"/>
        <v>#REF!</v>
      </c>
      <c r="W138" s="7"/>
      <c r="X138" s="7" t="e">
        <f>+SUMIF(#REF!,X$135,#REF!)</f>
        <v>#REF!</v>
      </c>
    </row>
    <row r="139" spans="1:24" ht="14.25" customHeight="1" x14ac:dyDescent="0.25">
      <c r="A139" s="7" t="s">
        <v>686</v>
      </c>
      <c r="B139" s="7">
        <f t="shared" ref="B139:V139" si="7">+SUMIF($G$23:$G$23,B$135,$L$23:$L$23)</f>
        <v>0</v>
      </c>
      <c r="C139" s="7">
        <f t="shared" si="7"/>
        <v>0</v>
      </c>
      <c r="D139" s="7">
        <f t="shared" si="7"/>
        <v>0</v>
      </c>
      <c r="E139" s="29">
        <f t="shared" si="7"/>
        <v>0</v>
      </c>
      <c r="F139" s="7">
        <f t="shared" si="7"/>
        <v>0</v>
      </c>
      <c r="G139" s="7">
        <f t="shared" si="7"/>
        <v>0</v>
      </c>
      <c r="H139" s="7">
        <f t="shared" si="7"/>
        <v>0</v>
      </c>
      <c r="I139" s="7">
        <f t="shared" si="7"/>
        <v>0</v>
      </c>
      <c r="J139" s="7">
        <f t="shared" si="7"/>
        <v>0</v>
      </c>
      <c r="K139" s="29">
        <f t="shared" si="7"/>
        <v>0</v>
      </c>
      <c r="L139" s="29">
        <f t="shared" si="7"/>
        <v>0</v>
      </c>
      <c r="M139" s="7">
        <f t="shared" si="7"/>
        <v>0</v>
      </c>
      <c r="N139" s="7">
        <f t="shared" si="7"/>
        <v>0</v>
      </c>
      <c r="O139" s="7">
        <f t="shared" si="7"/>
        <v>0</v>
      </c>
      <c r="P139" s="7">
        <f t="shared" si="7"/>
        <v>0</v>
      </c>
      <c r="Q139" s="7">
        <f t="shared" si="7"/>
        <v>0</v>
      </c>
      <c r="R139" s="7">
        <f t="shared" si="7"/>
        <v>0</v>
      </c>
      <c r="S139" s="7">
        <f t="shared" si="7"/>
        <v>0</v>
      </c>
      <c r="T139" s="7">
        <f t="shared" si="7"/>
        <v>0</v>
      </c>
      <c r="U139" s="7">
        <f t="shared" si="7"/>
        <v>0</v>
      </c>
      <c r="V139" s="7">
        <f t="shared" si="7"/>
        <v>0</v>
      </c>
      <c r="W139" s="7"/>
      <c r="X139" s="7">
        <f>+SUMIF($G$23:$G$23,X$135,$L$23:$L$23)</f>
        <v>0</v>
      </c>
    </row>
    <row r="140" spans="1:24" ht="14.25" customHeight="1" x14ac:dyDescent="0.25">
      <c r="A140" s="7" t="s">
        <v>655</v>
      </c>
      <c r="B140" s="7" t="e">
        <f t="shared" ref="B140:V140" si="8">SUM(B136:B139)</f>
        <v>#REF!</v>
      </c>
      <c r="C140" s="7" t="e">
        <f t="shared" si="8"/>
        <v>#REF!</v>
      </c>
      <c r="D140" s="7" t="e">
        <f t="shared" si="8"/>
        <v>#REF!</v>
      </c>
      <c r="E140" s="29" t="e">
        <f t="shared" si="8"/>
        <v>#REF!</v>
      </c>
      <c r="F140" s="7" t="e">
        <f t="shared" si="8"/>
        <v>#REF!</v>
      </c>
      <c r="G140" s="7" t="e">
        <f t="shared" si="8"/>
        <v>#REF!</v>
      </c>
      <c r="H140" s="7" t="e">
        <f t="shared" si="8"/>
        <v>#REF!</v>
      </c>
      <c r="I140" s="7" t="e">
        <f t="shared" si="8"/>
        <v>#REF!</v>
      </c>
      <c r="J140" s="7" t="e">
        <f t="shared" si="8"/>
        <v>#REF!</v>
      </c>
      <c r="K140" s="29" t="e">
        <f t="shared" si="8"/>
        <v>#REF!</v>
      </c>
      <c r="L140" s="29" t="e">
        <f t="shared" si="8"/>
        <v>#REF!</v>
      </c>
      <c r="M140" s="7" t="e">
        <f t="shared" si="8"/>
        <v>#REF!</v>
      </c>
      <c r="N140" s="7" t="e">
        <f t="shared" si="8"/>
        <v>#REF!</v>
      </c>
      <c r="O140" s="7" t="e">
        <f t="shared" si="8"/>
        <v>#REF!</v>
      </c>
      <c r="P140" s="7" t="e">
        <f t="shared" si="8"/>
        <v>#REF!</v>
      </c>
      <c r="Q140" s="7" t="e">
        <f t="shared" si="8"/>
        <v>#REF!</v>
      </c>
      <c r="R140" s="7" t="e">
        <f t="shared" si="8"/>
        <v>#REF!</v>
      </c>
      <c r="S140" s="7" t="e">
        <f t="shared" si="8"/>
        <v>#REF!</v>
      </c>
      <c r="T140" s="7" t="e">
        <f t="shared" si="8"/>
        <v>#REF!</v>
      </c>
      <c r="U140" s="7" t="e">
        <f t="shared" si="8"/>
        <v>#REF!</v>
      </c>
      <c r="V140" s="7" t="e">
        <f t="shared" si="8"/>
        <v>#REF!</v>
      </c>
      <c r="W140" s="7"/>
      <c r="X140" s="7" t="e">
        <f>SUM(X136:X139)</f>
        <v>#REF!</v>
      </c>
    </row>
    <row r="141" spans="1:24" ht="15.75" customHeight="1" x14ac:dyDescent="0.25"/>
    <row r="142" spans="1:24" ht="15.75" customHeight="1" x14ac:dyDescent="0.25"/>
    <row r="143" spans="1:24" ht="15.75" customHeight="1" x14ac:dyDescent="0.25"/>
    <row r="144" spans="1:2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</sheetData>
  <sortState xmlns:xlrd2="http://schemas.microsoft.com/office/spreadsheetml/2017/richdata2" ref="A25:L39">
    <sortCondition ref="J25:J39"/>
    <sortCondition ref="C25:C39"/>
  </sortState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Participants</vt:lpstr>
      <vt:lpstr>100-110m hurdles</vt:lpstr>
      <vt:lpstr>4X800r</vt:lpstr>
      <vt:lpstr>100- All</vt:lpstr>
      <vt:lpstr>1600mm - ALL</vt:lpstr>
      <vt:lpstr>4x100 - ALL</vt:lpstr>
      <vt:lpstr>400 - All</vt:lpstr>
      <vt:lpstr>200-H</vt:lpstr>
      <vt:lpstr>800 - ALL</vt:lpstr>
      <vt:lpstr>200 - All</vt:lpstr>
      <vt:lpstr>3200-ALL</vt:lpstr>
      <vt:lpstr>4x400 - ALL</vt:lpstr>
      <vt:lpstr>TRIPLE JUMP</vt:lpstr>
      <vt:lpstr>SHOT PUT</vt:lpstr>
      <vt:lpstr>DISCUS</vt:lpstr>
      <vt:lpstr>Turbo Jav</vt:lpstr>
      <vt:lpstr>LONG JUMP</vt:lpstr>
      <vt:lpstr>Team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2025-04-13T03:08:18Z</dcterms:created>
  <dcterms:modified xsi:type="dcterms:W3CDTF">2025-04-15T11:47:29Z</dcterms:modified>
</cp:coreProperties>
</file>